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Képzési dokumentumok\Pedagógiai Kar\Mintatantervek\Alapképzések (BA)\Óvodapedagógia\"/>
    </mc:Choice>
  </mc:AlternateContent>
  <bookViews>
    <workbookView xWindow="0" yWindow="0" windowWidth="20160" windowHeight="9600"/>
  </bookViews>
  <sheets>
    <sheet name="2BLOP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87" i="1" l="1"/>
  <c r="AA187" i="1"/>
  <c r="Z187" i="1"/>
  <c r="Y187" i="1"/>
  <c r="W187" i="1"/>
  <c r="V187" i="1"/>
  <c r="U187" i="1"/>
  <c r="S187" i="1"/>
  <c r="R187" i="1"/>
  <c r="Q187" i="1"/>
  <c r="O187" i="1"/>
  <c r="N187" i="1"/>
  <c r="M187" i="1"/>
  <c r="K187" i="1"/>
  <c r="J187" i="1"/>
  <c r="I187" i="1"/>
  <c r="G187" i="1"/>
  <c r="F187" i="1"/>
  <c r="Y182" i="1"/>
  <c r="W182" i="1"/>
  <c r="V182" i="1"/>
  <c r="AC158" i="1"/>
  <c r="AA158" i="1"/>
  <c r="Z158" i="1"/>
  <c r="Y158" i="1"/>
  <c r="W158" i="1"/>
  <c r="V158" i="1"/>
  <c r="U158" i="1"/>
  <c r="S158" i="1"/>
  <c r="R158" i="1"/>
  <c r="Q158" i="1"/>
  <c r="O158" i="1"/>
  <c r="N158" i="1"/>
  <c r="M158" i="1"/>
  <c r="K158" i="1"/>
  <c r="J158" i="1"/>
  <c r="I158" i="1"/>
  <c r="G158" i="1"/>
  <c r="F158" i="1"/>
  <c r="AC177" i="1"/>
  <c r="AC188" i="1" s="1"/>
  <c r="AA177" i="1"/>
  <c r="AA188" i="1" s="1"/>
  <c r="Z177" i="1"/>
  <c r="Z188" i="1" s="1"/>
  <c r="Y177" i="1"/>
  <c r="Y188" i="1" s="1"/>
  <c r="W177" i="1"/>
  <c r="W188" i="1" s="1"/>
  <c r="V177" i="1"/>
  <c r="V188" i="1" s="1"/>
  <c r="U177" i="1"/>
  <c r="U188" i="1" s="1"/>
  <c r="S177" i="1"/>
  <c r="S188" i="1" s="1"/>
  <c r="R177" i="1"/>
  <c r="R188" i="1" s="1"/>
  <c r="Q177" i="1"/>
  <c r="Q188" i="1" s="1"/>
  <c r="O177" i="1"/>
  <c r="O188" i="1" s="1"/>
  <c r="N177" i="1"/>
  <c r="N188" i="1" s="1"/>
  <c r="M177" i="1"/>
  <c r="M188" i="1" s="1"/>
  <c r="K177" i="1"/>
  <c r="K188" i="1" s="1"/>
  <c r="J177" i="1"/>
  <c r="J188" i="1" s="1"/>
  <c r="I177" i="1"/>
  <c r="I188" i="1" s="1"/>
  <c r="G177" i="1"/>
  <c r="G188" i="1" s="1"/>
  <c r="F177" i="1"/>
  <c r="F188" i="1" s="1"/>
  <c r="AC140" i="1"/>
  <c r="AA140" i="1"/>
  <c r="Z140" i="1"/>
  <c r="Y140" i="1"/>
  <c r="W140" i="1"/>
  <c r="V140" i="1"/>
  <c r="U140" i="1"/>
  <c r="S140" i="1"/>
  <c r="R140" i="1"/>
  <c r="Q140" i="1"/>
  <c r="O140" i="1"/>
  <c r="N140" i="1"/>
  <c r="M140" i="1"/>
  <c r="K140" i="1"/>
  <c r="J140" i="1"/>
  <c r="I140" i="1"/>
  <c r="G140" i="1"/>
  <c r="F140" i="1"/>
  <c r="AC127" i="1"/>
  <c r="AA127" i="1"/>
  <c r="Z127" i="1"/>
  <c r="Y127" i="1"/>
  <c r="W127" i="1"/>
  <c r="V127" i="1"/>
  <c r="U127" i="1"/>
  <c r="S127" i="1"/>
  <c r="R127" i="1"/>
  <c r="Q127" i="1"/>
  <c r="O127" i="1"/>
  <c r="N127" i="1"/>
  <c r="M127" i="1"/>
  <c r="K127" i="1"/>
  <c r="J127" i="1"/>
  <c r="I127" i="1"/>
  <c r="G127" i="1"/>
  <c r="F127" i="1"/>
  <c r="AC122" i="1"/>
  <c r="AA122" i="1"/>
  <c r="Z122" i="1"/>
  <c r="Y122" i="1"/>
  <c r="W122" i="1"/>
  <c r="V122" i="1"/>
  <c r="U122" i="1"/>
  <c r="S122" i="1"/>
  <c r="R122" i="1"/>
  <c r="Q122" i="1"/>
  <c r="O122" i="1"/>
  <c r="N122" i="1"/>
  <c r="M122" i="1"/>
  <c r="K122" i="1"/>
  <c r="J122" i="1"/>
  <c r="I122" i="1"/>
  <c r="G122" i="1"/>
  <c r="F122" i="1"/>
  <c r="AC114" i="1"/>
  <c r="AA114" i="1"/>
  <c r="Z114" i="1"/>
  <c r="Y114" i="1"/>
  <c r="W114" i="1"/>
  <c r="V114" i="1"/>
  <c r="U114" i="1"/>
  <c r="S114" i="1"/>
  <c r="R114" i="1"/>
  <c r="Q114" i="1"/>
  <c r="M114" i="1"/>
  <c r="N114" i="1" s="1"/>
  <c r="O114" i="1" s="1"/>
  <c r="I114" i="1"/>
  <c r="J114" i="1" s="1"/>
  <c r="K114" i="1" s="1"/>
  <c r="F114" i="1"/>
  <c r="G114" i="1" s="1"/>
  <c r="R105" i="1"/>
  <c r="AC105" i="1"/>
  <c r="AA105" i="1"/>
  <c r="Z105" i="1"/>
  <c r="Y105" i="1"/>
  <c r="W105" i="1"/>
  <c r="V105" i="1"/>
  <c r="U105" i="1"/>
  <c r="S105" i="1"/>
  <c r="Q105" i="1"/>
  <c r="O105" i="1"/>
  <c r="N105" i="1"/>
  <c r="M105" i="1"/>
  <c r="K105" i="1"/>
  <c r="J105" i="1"/>
  <c r="I105" i="1"/>
  <c r="G105" i="1"/>
  <c r="F105" i="1"/>
  <c r="AA92" i="1" l="1"/>
  <c r="Y97" i="1"/>
  <c r="V97" i="1"/>
  <c r="W97" i="1"/>
  <c r="W88" i="1"/>
  <c r="Y88" i="1"/>
  <c r="V88" i="1"/>
  <c r="O66" i="1" l="1"/>
  <c r="S66" i="1"/>
  <c r="R66" i="1"/>
  <c r="Q66" i="1"/>
  <c r="M66" i="1"/>
  <c r="J66" i="1"/>
  <c r="U132" i="1" l="1"/>
  <c r="U133" i="1" s="1"/>
  <c r="S132" i="1"/>
  <c r="S133" i="1" s="1"/>
  <c r="R132" i="1"/>
  <c r="R133" i="1" s="1"/>
  <c r="AA74" i="1" l="1"/>
  <c r="F66" i="1"/>
  <c r="G66" i="1"/>
  <c r="U66" i="1"/>
  <c r="I66" i="1"/>
  <c r="K66" i="1"/>
  <c r="N66" i="1"/>
  <c r="AC169" i="1" l="1"/>
  <c r="AA169" i="1"/>
  <c r="Z169" i="1"/>
  <c r="Y169" i="1"/>
  <c r="W169" i="1"/>
  <c r="V169" i="1"/>
  <c r="U169" i="1"/>
  <c r="S169" i="1"/>
  <c r="R169" i="1"/>
  <c r="Q169" i="1"/>
  <c r="O169" i="1"/>
  <c r="N169" i="1"/>
  <c r="M169" i="1"/>
  <c r="K169" i="1"/>
  <c r="J169" i="1"/>
  <c r="I169" i="1"/>
  <c r="G169" i="1"/>
  <c r="F169" i="1"/>
  <c r="AC164" i="1"/>
  <c r="AC170" i="1" s="1"/>
  <c r="AA164" i="1"/>
  <c r="AA170" i="1" s="1"/>
  <c r="Z164" i="1"/>
  <c r="Z170" i="1" s="1"/>
  <c r="Y164" i="1"/>
  <c r="Y170" i="1" s="1"/>
  <c r="W164" i="1"/>
  <c r="W170" i="1" s="1"/>
  <c r="V164" i="1"/>
  <c r="V170" i="1" s="1"/>
  <c r="U164" i="1"/>
  <c r="U170" i="1" s="1"/>
  <c r="S164" i="1"/>
  <c r="S170" i="1" s="1"/>
  <c r="R164" i="1"/>
  <c r="R170" i="1" s="1"/>
  <c r="Q164" i="1"/>
  <c r="Q170" i="1" s="1"/>
  <c r="O164" i="1"/>
  <c r="O170" i="1" s="1"/>
  <c r="N164" i="1"/>
  <c r="N170" i="1" s="1"/>
  <c r="M164" i="1"/>
  <c r="M170" i="1" s="1"/>
  <c r="J164" i="1"/>
  <c r="J170" i="1" s="1"/>
  <c r="K164" i="1"/>
  <c r="I164" i="1"/>
  <c r="I170" i="1" s="1"/>
  <c r="G164" i="1"/>
  <c r="G170" i="1" s="1"/>
  <c r="F164" i="1"/>
  <c r="F170" i="1" s="1"/>
  <c r="AC150" i="1"/>
  <c r="AA150" i="1"/>
  <c r="Z150" i="1"/>
  <c r="Y150" i="1"/>
  <c r="W150" i="1"/>
  <c r="V150" i="1"/>
  <c r="U150" i="1"/>
  <c r="S150" i="1"/>
  <c r="R150" i="1"/>
  <c r="Q150" i="1"/>
  <c r="Q151" i="1" s="1"/>
  <c r="O150" i="1"/>
  <c r="O151" i="1" s="1"/>
  <c r="N150" i="1"/>
  <c r="N151" i="1" s="1"/>
  <c r="M150" i="1"/>
  <c r="M151" i="1" s="1"/>
  <c r="K150" i="1"/>
  <c r="K151" i="1" s="1"/>
  <c r="J150" i="1"/>
  <c r="J151" i="1" s="1"/>
  <c r="I150" i="1"/>
  <c r="I151" i="1" s="1"/>
  <c r="G150" i="1"/>
  <c r="G151" i="1" s="1"/>
  <c r="F150" i="1"/>
  <c r="F151" i="1" s="1"/>
  <c r="AC144" i="1"/>
  <c r="AC151" i="1" s="1"/>
  <c r="AA144" i="1"/>
  <c r="AA151" i="1" s="1"/>
  <c r="Z144" i="1"/>
  <c r="Z151" i="1" s="1"/>
  <c r="Y144" i="1"/>
  <c r="Y151" i="1" s="1"/>
  <c r="W144" i="1"/>
  <c r="W151" i="1" s="1"/>
  <c r="V144" i="1"/>
  <c r="V151" i="1" s="1"/>
  <c r="U144" i="1"/>
  <c r="U151" i="1" s="1"/>
  <c r="S144" i="1"/>
  <c r="S151" i="1" s="1"/>
  <c r="R144" i="1"/>
  <c r="R151" i="1" s="1"/>
  <c r="Q144" i="1"/>
  <c r="O144" i="1"/>
  <c r="N144" i="1"/>
  <c r="K144" i="1"/>
  <c r="J144" i="1"/>
  <c r="I144" i="1"/>
  <c r="G144" i="1"/>
  <c r="F144" i="1"/>
  <c r="AC132" i="1"/>
  <c r="AC133" i="1" s="1"/>
  <c r="AA132" i="1"/>
  <c r="AA133" i="1" s="1"/>
  <c r="Z132" i="1"/>
  <c r="Z133" i="1" s="1"/>
  <c r="Y132" i="1"/>
  <c r="Y133" i="1" s="1"/>
  <c r="W132" i="1"/>
  <c r="W133" i="1" s="1"/>
  <c r="V132" i="1"/>
  <c r="V133" i="1" s="1"/>
  <c r="Q132" i="1"/>
  <c r="Q133" i="1" s="1"/>
  <c r="O132" i="1"/>
  <c r="O133" i="1" s="1"/>
  <c r="N132" i="1"/>
  <c r="N133" i="1" s="1"/>
  <c r="M132" i="1"/>
  <c r="M133" i="1" s="1"/>
  <c r="K132" i="1"/>
  <c r="K133" i="1" s="1"/>
  <c r="J132" i="1"/>
  <c r="J133" i="1" s="1"/>
  <c r="I132" i="1"/>
  <c r="I133" i="1" s="1"/>
  <c r="G132" i="1"/>
  <c r="G133" i="1" s="1"/>
  <c r="F132" i="1"/>
  <c r="F133" i="1" s="1"/>
  <c r="N110" i="1"/>
  <c r="AC110" i="1"/>
  <c r="AC115" i="1" s="1"/>
  <c r="AA110" i="1"/>
  <c r="AA115" i="1" s="1"/>
  <c r="Z110" i="1"/>
  <c r="Z115" i="1" s="1"/>
  <c r="Y110" i="1"/>
  <c r="Y115" i="1" s="1"/>
  <c r="W110" i="1"/>
  <c r="W115" i="1" s="1"/>
  <c r="V110" i="1"/>
  <c r="V115" i="1" s="1"/>
  <c r="AC88" i="1"/>
  <c r="AA88" i="1"/>
  <c r="AA98" i="1" s="1"/>
  <c r="Z88" i="1"/>
  <c r="S110" i="1"/>
  <c r="S115" i="1" s="1"/>
  <c r="U110" i="1"/>
  <c r="U115" i="1" s="1"/>
  <c r="R110" i="1"/>
  <c r="R115" i="1" s="1"/>
  <c r="Q110" i="1"/>
  <c r="O110" i="1"/>
  <c r="M110" i="1"/>
  <c r="J110" i="1"/>
  <c r="K110" i="1"/>
  <c r="I110" i="1"/>
  <c r="G110" i="1"/>
  <c r="F110" i="1"/>
  <c r="U88" i="1"/>
  <c r="S88" i="1"/>
  <c r="R88" i="1"/>
  <c r="Q88" i="1"/>
  <c r="O88" i="1"/>
  <c r="N88" i="1"/>
  <c r="M88" i="1"/>
  <c r="K88" i="1"/>
  <c r="J88" i="1"/>
  <c r="I88" i="1"/>
  <c r="G88" i="1"/>
  <c r="F88" i="1"/>
  <c r="AC92" i="1"/>
  <c r="Z92" i="1"/>
  <c r="Y92" i="1"/>
  <c r="Y98" i="1" s="1"/>
  <c r="W92" i="1"/>
  <c r="W98" i="1" s="1"/>
  <c r="V92" i="1"/>
  <c r="V98" i="1" s="1"/>
  <c r="U92" i="1"/>
  <c r="S92" i="1"/>
  <c r="R92" i="1"/>
  <c r="F79" i="1"/>
  <c r="Q41" i="1"/>
  <c r="G74" i="1"/>
  <c r="F74" i="1"/>
  <c r="AC66" i="1"/>
  <c r="AA66" i="1"/>
  <c r="Z66" i="1"/>
  <c r="Y66" i="1"/>
  <c r="W66" i="1"/>
  <c r="V66" i="1"/>
  <c r="AC41" i="1"/>
  <c r="Z41" i="1"/>
  <c r="AA41" i="1"/>
  <c r="W41" i="1"/>
  <c r="V41" i="1"/>
  <c r="Y41" i="1"/>
  <c r="U41" i="1"/>
  <c r="S41" i="1"/>
  <c r="R41" i="1"/>
  <c r="O41" i="1"/>
  <c r="N41" i="1"/>
  <c r="M41" i="1"/>
  <c r="K41" i="1"/>
  <c r="J41" i="1"/>
  <c r="G41" i="1"/>
  <c r="F41" i="1"/>
  <c r="I41" i="1"/>
  <c r="R98" i="1" l="1"/>
  <c r="U98" i="1"/>
  <c r="Z98" i="1"/>
  <c r="AC98" i="1"/>
  <c r="S98" i="1"/>
  <c r="K170" i="1"/>
  <c r="F92" i="1"/>
  <c r="G92" i="1" s="1"/>
  <c r="F80" i="1"/>
  <c r="E9" i="1"/>
  <c r="E8" i="1"/>
  <c r="AC79" i="1"/>
  <c r="AA79" i="1"/>
  <c r="AA80" i="1" s="1"/>
  <c r="Z79" i="1"/>
  <c r="Z80" i="1" s="1"/>
  <c r="Y79" i="1"/>
  <c r="W79" i="1"/>
  <c r="W80" i="1" s="1"/>
  <c r="V79" i="1"/>
  <c r="V80" i="1" s="1"/>
  <c r="U79" i="1"/>
  <c r="S79" i="1"/>
  <c r="S80" i="1" s="1"/>
  <c r="R79" i="1"/>
  <c r="R80" i="1" s="1"/>
  <c r="Q79" i="1"/>
  <c r="O79" i="1"/>
  <c r="O80" i="1" s="1"/>
  <c r="N79" i="1"/>
  <c r="N80" i="1" s="1"/>
  <c r="M79" i="1"/>
  <c r="K79" i="1"/>
  <c r="K80" i="1" s="1"/>
  <c r="J79" i="1"/>
  <c r="J80" i="1" s="1"/>
  <c r="I79" i="1"/>
  <c r="G79" i="1"/>
  <c r="G80" i="1" s="1"/>
  <c r="AC74" i="1"/>
  <c r="Z74" i="1"/>
  <c r="Y74" i="1"/>
  <c r="W74" i="1"/>
  <c r="V74" i="1"/>
  <c r="U74" i="1"/>
  <c r="S74" i="1"/>
  <c r="R74" i="1"/>
  <c r="Q74" i="1"/>
  <c r="O74" i="1"/>
  <c r="N74" i="1"/>
  <c r="M74" i="1"/>
  <c r="K74" i="1"/>
  <c r="J74" i="1"/>
  <c r="I74" i="1"/>
  <c r="I80" i="1" l="1"/>
  <c r="Q80" i="1"/>
  <c r="Y80" i="1"/>
  <c r="M80" i="1"/>
  <c r="U80" i="1"/>
  <c r="AC80" i="1"/>
  <c r="I92" i="1"/>
  <c r="J92" i="1" s="1"/>
  <c r="K92" i="1" s="1"/>
  <c r="Q92" i="1"/>
  <c r="M92" i="1"/>
  <c r="N92" i="1" s="1"/>
  <c r="O92" i="1" s="1"/>
  <c r="E10" i="1"/>
  <c r="E11" i="1"/>
  <c r="E14" i="1" l="1"/>
  <c r="M144" i="1"/>
</calcChain>
</file>

<file path=xl/sharedStrings.xml><?xml version="1.0" encoding="utf-8"?>
<sst xmlns="http://schemas.openxmlformats.org/spreadsheetml/2006/main" count="1106" uniqueCount="431">
  <si>
    <t>Mintatanterv</t>
  </si>
  <si>
    <t>Képzési program (KPR) kódja</t>
  </si>
  <si>
    <t>Tantárgy státusza</t>
  </si>
  <si>
    <t>Megszerzendő kredit</t>
  </si>
  <si>
    <t>Szakdolgozat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</si>
  <si>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</si>
  <si>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</si>
  <si>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</si>
  <si>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</si>
  <si>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</si>
  <si>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</si>
  <si>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</si>
  <si>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</si>
  <si>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</si>
  <si>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</si>
  <si>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</si>
  <si>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</si>
  <si>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</si>
  <si>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</si>
  <si>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</si>
  <si>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</si>
  <si>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</si>
  <si>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Érték, autonómia és kritikai gondolkodás</t>
  </si>
  <si>
    <t>k</t>
  </si>
  <si>
    <t>Társadalomtudományi Tanszék</t>
  </si>
  <si>
    <t>Molnár Gábor PhD</t>
  </si>
  <si>
    <t>Bertalan Péter PhD habil</t>
  </si>
  <si>
    <t>gyj</t>
  </si>
  <si>
    <t>Összesen</t>
  </si>
  <si>
    <t>Általános pszichológia</t>
  </si>
  <si>
    <t>Martin László PhD</t>
  </si>
  <si>
    <t>Az emberi fejlődés</t>
  </si>
  <si>
    <t>Pedagógusok mentálhigiénéje</t>
  </si>
  <si>
    <t>József István PhD</t>
  </si>
  <si>
    <t xml:space="preserve">Albert Gábor Phd habil </t>
  </si>
  <si>
    <t>Bencéné Fekete Andrea PhD</t>
  </si>
  <si>
    <t>Kiemelt figyelmet igénylő gyermekek pedagógiája</t>
  </si>
  <si>
    <t>Magyar Nyelvi és Kultúratudományi Tanszék</t>
  </si>
  <si>
    <t>Kövérné Nagyházi Bernadette PhD</t>
  </si>
  <si>
    <t>Domokos Áron PhD</t>
  </si>
  <si>
    <t>Vörös Klára PhD</t>
  </si>
  <si>
    <t>Gombos Péter PhD</t>
  </si>
  <si>
    <t>Szakmódszertani Tanszék</t>
  </si>
  <si>
    <t>Kontra József PhD</t>
  </si>
  <si>
    <t>Nagyné Árgány Brigitta</t>
  </si>
  <si>
    <t xml:space="preserve">Digitális pedagógia </t>
  </si>
  <si>
    <t>Barkóczy László PhD</t>
  </si>
  <si>
    <t>Velner András</t>
  </si>
  <si>
    <t>Sport Iroda és Létesítmény Központ</t>
  </si>
  <si>
    <t>Kiss Zoltán PhD</t>
  </si>
  <si>
    <t>Pedagógia-Pszichológia Tanszék</t>
  </si>
  <si>
    <t>Idegen Nyelvi Igazgatóság</t>
  </si>
  <si>
    <t>Kopházi-Molnár Erzsébet</t>
  </si>
  <si>
    <t>Kovács Zoltán PhD</t>
  </si>
  <si>
    <t>Podráczky Judit PhD</t>
  </si>
  <si>
    <t>Gyógypedagógiai Intézet</t>
  </si>
  <si>
    <t>Szili Katalin PhD</t>
  </si>
  <si>
    <t>Fekete Lilla Sára PhD</t>
  </si>
  <si>
    <t>Színházi élmény feldolgozás</t>
  </si>
  <si>
    <t>Nagyné Mándl Erika PhD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</si>
  <si>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</si>
  <si>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</si>
  <si>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</si>
  <si>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</si>
  <si>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Eltérő kultúrák - közös problémák</t>
  </si>
  <si>
    <t>Fejlesztő biblioterápiai módszerek</t>
  </si>
  <si>
    <t>Nyelv hátrányok, nyelvi felzárkóztatás</t>
  </si>
  <si>
    <t>Beszéd- és írásművek szerkesztése</t>
  </si>
  <si>
    <t>Téli táborok szervezése, vezetése</t>
  </si>
  <si>
    <t>Nyári táborok szervezése, vezetése</t>
  </si>
  <si>
    <t>Sáriné Csajka Edina PhD</t>
  </si>
  <si>
    <t>Közlekedésre nevelés</t>
  </si>
  <si>
    <t>Környezetkultúra</t>
  </si>
  <si>
    <t>Oktatástechnológia</t>
  </si>
  <si>
    <t>Háztartástan</t>
  </si>
  <si>
    <t>Iskolakertek</t>
  </si>
  <si>
    <t>Matematika és művészet</t>
  </si>
  <si>
    <t>Stettner Eleonóra PhD</t>
  </si>
  <si>
    <t>Zenei alkotóműhely</t>
  </si>
  <si>
    <t>Labdajátékok</t>
  </si>
  <si>
    <t>Úszás</t>
  </si>
  <si>
    <t>Természetben űzhető sportok</t>
  </si>
  <si>
    <t>Korcsolyázás</t>
  </si>
  <si>
    <t>Ütős sportok</t>
  </si>
  <si>
    <t>Aerobic</t>
  </si>
  <si>
    <t xml:space="preserve">* A mintatantervben található szabadon választható tárgyak közül felvehető bármely más szakon, az aktuális félévben kötelező tárgyként oktatott tárgy kérelem ellenében. </t>
  </si>
  <si>
    <t>Óvodapedagógus szak (BA)</t>
  </si>
  <si>
    <t>Pedagógia, pszichológia,társadalomtudomány, informatika (43 kredit)</t>
  </si>
  <si>
    <t>A jelenkori társadalom és a gyermek</t>
  </si>
  <si>
    <t>Általános pedagógiai és didaktikai alapok</t>
  </si>
  <si>
    <t>Speciális pedagógiai ismeretek (8 kredit) (Felelős: Podráczky Judit PhD)</t>
  </si>
  <si>
    <t>Pedagógia-pszichológia komplex szigorlat</t>
  </si>
  <si>
    <t>szig</t>
  </si>
  <si>
    <t>Játékpedagógia és módszertana</t>
  </si>
  <si>
    <t>Bábjáték és módszertana</t>
  </si>
  <si>
    <t>Gyermekkultúra 1.</t>
  </si>
  <si>
    <t>Gyermekkultúra 2.</t>
  </si>
  <si>
    <t>Kötelezően választható tárgyak - Speciális szakmai ismeretek</t>
  </si>
  <si>
    <t>Az óvodai nevelés tevékenységformáinak módszertana</t>
  </si>
  <si>
    <t>Gyakorlati képzési modul</t>
  </si>
  <si>
    <t>Az óvodai zenei nevelés módszertana 1.</t>
  </si>
  <si>
    <t>Az óvodai zenei nevelés módszertana 2.</t>
  </si>
  <si>
    <t>Alapozó vizuális stúdiumok</t>
  </si>
  <si>
    <t>Alkotási gyakorlatok</t>
  </si>
  <si>
    <t>Rónai Gábor</t>
  </si>
  <si>
    <t>Doba László</t>
  </si>
  <si>
    <t>A testnevelés és mozgásfejlesztés elmélete</t>
  </si>
  <si>
    <t>A testnevelés és mozgásfejlesztés módszertana</t>
  </si>
  <si>
    <t>Hospitálás (bölcsőde, óvoda, iskola)</t>
  </si>
  <si>
    <t>Külső szakmai gyakorlat</t>
  </si>
  <si>
    <t>zv</t>
  </si>
  <si>
    <t>Gódor Alexandra</t>
  </si>
  <si>
    <t>Fináncz Judit PhD</t>
  </si>
  <si>
    <t>Érvényes: 2017. szeptembertől</t>
  </si>
  <si>
    <t>Kreatív alkotóműhely 1.</t>
  </si>
  <si>
    <t>Kreatív alkotóműhely 2.</t>
  </si>
  <si>
    <t>Nagyné Mandl Erika PhD</t>
  </si>
  <si>
    <t>Globalizáció és fenntarthatóság</t>
  </si>
  <si>
    <t>A fenntarthatóságra nevelés természettudmányos alapjai</t>
  </si>
  <si>
    <t>Környezetpedagógia</t>
  </si>
  <si>
    <t>Kutatások a neveléstudomámyban</t>
  </si>
  <si>
    <t>Petőné Csima Melinda PhD</t>
  </si>
  <si>
    <t>Kulturális és társadalmi különbségek</t>
  </si>
  <si>
    <t>Globális, regionális, lokális folyamatok a 21. században</t>
  </si>
  <si>
    <t>Az oktatás európai dimenziói</t>
  </si>
  <si>
    <t>Gyermekek a digitális világban</t>
  </si>
  <si>
    <t>Nyelvtan 1.</t>
  </si>
  <si>
    <t>Nyelvtan 2.</t>
  </si>
  <si>
    <t>Módszertan 1.</t>
  </si>
  <si>
    <t>Módszertan 2.</t>
  </si>
  <si>
    <t>Módszertan 3.</t>
  </si>
  <si>
    <t>Fekete Lilla Sára PhD és Kopházi-Molnár Erzsébet</t>
  </si>
  <si>
    <t>Szabadon választható tárgyak</t>
  </si>
  <si>
    <t>Kötelező tárgyak (139 kredit)</t>
  </si>
  <si>
    <t>Pedagógiai alapok ismeretkör (7 kredit) (Felelős: Albert Gábor PhD habil)</t>
  </si>
  <si>
    <t>Szombathelyiné Nyitrai Ágnes PhD</t>
  </si>
  <si>
    <t>Pedagógia-pszichológia komplex szigorlat (2 kredit) (Felelős: Szombathelyiné Nyitrai Ágnes PhD)</t>
  </si>
  <si>
    <t>Digitális kompetenciafejlesztés (3 kredit)  (Felelős: Barkóczy László PhD)</t>
  </si>
  <si>
    <t>Kis Jenőné Kenesei Éva PhD</t>
  </si>
  <si>
    <t>Ficzek Ferenc DLA</t>
  </si>
  <si>
    <t>A kisgyermekeket nevelő intézmények belső világa</t>
  </si>
  <si>
    <t>Család-bölcsőde kapcsolat, a szülői kompetencia támogatása</t>
  </si>
  <si>
    <t>Óvodai gyakorlat 2. (anyanyelvi és vizuális nevelés)</t>
  </si>
  <si>
    <t>Óvodai gyakorlat 1. (játék)</t>
  </si>
  <si>
    <t>Természettudományos és matematikai nevelés 1.</t>
  </si>
  <si>
    <t>Természettudományos és matematikai nevelés 2.</t>
  </si>
  <si>
    <t>Gyakorlati pszichológia az intézményes nevelésben; Kiemelt figyelmet igénylő gyermekek pedagógiája</t>
  </si>
  <si>
    <t>Zenei alapismeretek</t>
  </si>
  <si>
    <t>Óvodai gyakorlat 4. (ének-zene, mozgás)</t>
  </si>
  <si>
    <t>Óvodai gyakorlat 4. (ének-zene, mozgás); Pedagógia-pszichológia komplex szigorlat</t>
  </si>
  <si>
    <t>Hospitálás (bölcsőde, óvoda, iskola); Játékpedagógia és módszertana</t>
  </si>
  <si>
    <t>Óvodai gyakorlat 1. (játék), Anyanyelvi kompetencia fejesztése 2.; Vizuális nevelés módszertana</t>
  </si>
  <si>
    <t>Óvodai gyakorlat 3. (külső világ tevékeny megismerése); Az óvodai zenei nevelés módszertana 2.; A testnevelés és mozgásfejlesztés módszertana</t>
  </si>
  <si>
    <t>Az óvoda-iskola átmenet modelljei és problémái</t>
  </si>
  <si>
    <t>Játék és tanulás</t>
  </si>
  <si>
    <t>Beszédgyakorlat 2.; Nyelvtan 2.</t>
  </si>
  <si>
    <t>Játéktevékenység és módszertana ismeretkör (6 kredit) (Felelős: Szombathelyiné Nyitrai Ágnes PhD)</t>
  </si>
  <si>
    <t>Anyanyelvi nevelés ismeretkör  (12 kredit) (Felelős: Gombos Péter PhD)</t>
  </si>
  <si>
    <t>Zenei nevelés ismeretkör (10 kredit) (Felelős: Nagyné Árgány Brigitta)</t>
  </si>
  <si>
    <t>Vizuális nevelés ismeretkör (10 kredit) (Felelős: Ficzek Ferenc DLA)</t>
  </si>
  <si>
    <t>Természettudományos és matematikai gondolkodás megalapozása ismeretkör (12 kredit) (Felelős: Kontra József PhD)</t>
  </si>
  <si>
    <t>Testnevelés alapjai és módszertana ismeretkör (8 kredit) (Felelős: Kiss Zoltán PhD)</t>
  </si>
  <si>
    <t>Komplex művészeti nevelés ismeretkör (11 kredit) (Felelős: Nagyné Mandl Erika PhD)</t>
  </si>
  <si>
    <t>Fenntarthatóságra nevelés ismeretkör (12 kredit) (Felelős: Bertalan Péter PhD habil)</t>
  </si>
  <si>
    <t>Bevezetés a neveléstudományi kutatásokba ismeretkör (8 kredit) (Felelős: Petőné Csima Melinda PhD)</t>
  </si>
  <si>
    <t>Idegen nyelvi alapozás óvodai gyakorlathoz ismeretkör (12 kredit) (Felelős: Fekete Lilla Sára PhD)</t>
  </si>
  <si>
    <t>Angol/német nyelv az óvodában ismeretkör (9 kredit) (Felelős: Kopházi-Molnár Erzsébet)</t>
  </si>
  <si>
    <t>Szabó Eszter PhD</t>
  </si>
  <si>
    <t>Mozgásterápia</t>
  </si>
  <si>
    <t>Sportanimáció</t>
  </si>
  <si>
    <t>Szerb György</t>
  </si>
  <si>
    <t>Dávid János</t>
  </si>
  <si>
    <t>Zenei készségfejlesztés</t>
  </si>
  <si>
    <t>Csoportos és egyéni önérvényesítő tréning 1.</t>
  </si>
  <si>
    <t>Csoportos és egyéni önérvényesítő tréning 2.</t>
  </si>
  <si>
    <t>Levelező tanulmányi rend</t>
  </si>
  <si>
    <t xml:space="preserve">Gyakorlati képzési modul (28 kredit) </t>
  </si>
  <si>
    <t>Szakkollégium</t>
  </si>
  <si>
    <r>
      <t xml:space="preserve">Kötelező tárgyak összesen </t>
    </r>
    <r>
      <rPr>
        <b/>
        <i/>
        <sz val="10"/>
        <rFont val="Calibri"/>
        <family val="2"/>
        <charset val="238"/>
        <scheme val="minor"/>
      </rPr>
      <t>(az óraszámok a szakmai gyakorlatot  nem tartalmazzák)</t>
    </r>
  </si>
  <si>
    <t>Az óvodai nevelés tevékenységformáinak módszertana (58 kredit)</t>
  </si>
  <si>
    <r>
      <rPr>
        <b/>
        <sz val="14"/>
        <rFont val="Arial"/>
        <family val="2"/>
        <charset val="238"/>
      </rPr>
      <t>Szabadon választható tárgyak</t>
    </r>
    <r>
      <rPr>
        <b/>
        <sz val="12"/>
        <rFont val="Arial"/>
        <family val="2"/>
        <charset val="238"/>
      </rPr>
      <t xml:space="preserve"> (9 kredit) </t>
    </r>
    <r>
      <rPr>
        <b/>
        <sz val="10"/>
        <rFont val="Arial"/>
        <family val="2"/>
        <charset val="238"/>
      </rPr>
      <t xml:space="preserve">- 9 kredit teljesítése kötelező </t>
    </r>
  </si>
  <si>
    <t>Színházértés I.</t>
  </si>
  <si>
    <t>Színházértés II.</t>
  </si>
  <si>
    <t>Színházértés III.</t>
  </si>
  <si>
    <t>Pedagógia, pszichológia, társadalomtudomány, informatika</t>
  </si>
  <si>
    <t>Társadalomtudományi alapok ismeretkör (8 kredit) (Felelős: Molnár Gábor PhD )</t>
  </si>
  <si>
    <t>Pszichológiai alapok ismeretkör (8 kredit) (Felelős: Martin László PhD)</t>
  </si>
  <si>
    <t>Pszichológia a pedagógiában ismeretkör (7 kredit) (Felelős: József István PhD)</t>
  </si>
  <si>
    <t>Kora gyermekkor pedagógiája</t>
  </si>
  <si>
    <t>Intézmény- és gyermekkortörténet</t>
  </si>
  <si>
    <t>A vizuális nevelés módszertana</t>
  </si>
  <si>
    <t>A külső világ megismerésének módszertana</t>
  </si>
  <si>
    <t>Óvodai gyakorlat 2. (anyanyelvi és vizuális nevelés); A külső világ megismerésének módszertana</t>
  </si>
  <si>
    <t>Óvodai gyakorlat 3. (a külső világ tevékeny megismerése)</t>
  </si>
  <si>
    <t>Nevelés és társadalom ismeretkör (12 kredit) (Felelős: Fináncz Judit PhD)</t>
  </si>
  <si>
    <t>Szakdolgozat-készítés 1. (forráskezelés)</t>
  </si>
  <si>
    <t>Szakdolgozat-készítés 2. (pedagógiai kutatás módszertana)</t>
  </si>
  <si>
    <t>Szakdolgozat-készítés 3.</t>
  </si>
  <si>
    <t>Fejlődés és gondozás kora gyermekkorban</t>
  </si>
  <si>
    <t>Szakmai idegen nyelv</t>
  </si>
  <si>
    <t>Az átmenetek pedagógiai támogatása</t>
  </si>
  <si>
    <r>
      <t xml:space="preserve">Szakdolgozat-készítés (10 kredit) </t>
    </r>
    <r>
      <rPr>
        <b/>
        <sz val="10"/>
        <rFont val="Arial"/>
        <family val="2"/>
        <charset val="238"/>
      </rPr>
      <t>(Felelős: Domokos Áron PhD)</t>
    </r>
  </si>
  <si>
    <t>Gyógypedagógiai alapismeretek</t>
  </si>
  <si>
    <t xml:space="preserve">Koragyermekkori intervenció </t>
  </si>
  <si>
    <t>Koragyermekkori képesség kibontakoztatás</t>
  </si>
  <si>
    <t>Matematika és Informatika Tanszék</t>
  </si>
  <si>
    <t>Tanulmányi kirándulások szervezése</t>
  </si>
  <si>
    <t>Komlósi Veronika</t>
  </si>
  <si>
    <t>Gelencsérné Bakó Márta PhD</t>
  </si>
  <si>
    <r>
      <t>Anyanyelvi kompetencia fej</t>
    </r>
    <r>
      <rPr>
        <sz val="10"/>
        <color rgb="FFFF0000"/>
        <rFont val="Arial"/>
        <family val="2"/>
        <charset val="238"/>
      </rPr>
      <t>l</t>
    </r>
    <r>
      <rPr>
        <sz val="10"/>
        <rFont val="Arial"/>
        <family val="2"/>
        <charset val="238"/>
      </rPr>
      <t>esztése 2.</t>
    </r>
  </si>
  <si>
    <r>
      <t>Anyanyelvi kompetencia fe</t>
    </r>
    <r>
      <rPr>
        <sz val="10"/>
        <color rgb="FFFF0000"/>
        <rFont val="Arial"/>
        <family val="2"/>
        <charset val="238"/>
      </rPr>
      <t>jl</t>
    </r>
    <r>
      <rPr>
        <sz val="10"/>
        <rFont val="Arial"/>
        <family val="2"/>
        <charset val="238"/>
      </rPr>
      <t>esztése 2.</t>
    </r>
  </si>
  <si>
    <r>
      <t>Anyanyelvi kompetencia fe</t>
    </r>
    <r>
      <rPr>
        <sz val="10"/>
        <color rgb="FFFF0000"/>
        <rFont val="Arial"/>
        <family val="2"/>
        <charset val="238"/>
      </rPr>
      <t>jl</t>
    </r>
    <r>
      <rPr>
        <sz val="10"/>
        <rFont val="Arial"/>
        <family val="2"/>
        <charset val="238"/>
      </rPr>
      <t>esztése 1.</t>
    </r>
  </si>
  <si>
    <t>Speciális szakmai ismeretek 1. (32 kredit)</t>
  </si>
  <si>
    <t>Egészségnevelés, egészségfejlesztés</t>
  </si>
  <si>
    <t>Modul összesítés</t>
  </si>
  <si>
    <t>Speciális szakmai ismeretek 2. (32 kredit)</t>
  </si>
  <si>
    <t>Speciális szakmai ismeretek 3. (33 kredit)</t>
  </si>
  <si>
    <t>Speciális szakmai ismeretek 4. (32 kredit)</t>
  </si>
  <si>
    <t>Speciális szakmai ismeretek 5. (33 kredit)</t>
  </si>
  <si>
    <t>Speciális szakmai ismeretek 6. (33 kredit)</t>
  </si>
  <si>
    <r>
      <t>Speciális szakmai ismeretek (</t>
    </r>
    <r>
      <rPr>
        <b/>
        <sz val="14"/>
        <rFont val="Arial"/>
        <family val="2"/>
        <charset val="238"/>
      </rPr>
      <t>Kötelezően választható tárgyak)</t>
    </r>
    <r>
      <rPr>
        <b/>
        <sz val="12"/>
        <rFont val="Arial"/>
        <family val="2"/>
        <charset val="238"/>
      </rPr>
      <t xml:space="preserve"> - Egy speciális szakmai ismeretek modul választása kötelező</t>
    </r>
  </si>
  <si>
    <t>A koragyermekkori nevelés kiemelt kérdéskörei ismeretkör (12 kredit) (Felelős: Gelencsérné Bakó Márta PhD)</t>
  </si>
  <si>
    <t>Az óvoda-iskola átmenet kérdései ismeretkör (9 kredit) (Felelős: Bencéné Fekete Andrea PhD)</t>
  </si>
  <si>
    <t>Kisgyermeknevelés ismeretkör (9 kredit) (Felelős: Szombathelyiné Nyitrai Ágnes PhD)</t>
  </si>
  <si>
    <t>Alkalmazott pszichológia az intézményes nevelésben</t>
  </si>
  <si>
    <r>
      <t>A kisgyermeke</t>
    </r>
    <r>
      <rPr>
        <sz val="10"/>
        <rFont val="Arial"/>
        <family val="2"/>
        <charset val="238"/>
      </rPr>
      <t>t nevelő intézmények belső világa</t>
    </r>
  </si>
  <si>
    <t>Beszédgyakorlat és óvodai hospitálás 1.</t>
  </si>
  <si>
    <t>Beszédgyakorlat és óvodai hospitálás 2.</t>
  </si>
  <si>
    <t>Magyarország természeti és kulturális értékei</t>
  </si>
  <si>
    <t>2BTTU1EAK00017</t>
  </si>
  <si>
    <t>2BTTU1JTG00000</t>
  </si>
  <si>
    <t>2BTTU1DPE00017</t>
  </si>
  <si>
    <t>2BPPS1APS00017</t>
  </si>
  <si>
    <t>2BPPS1AFE00017</t>
  </si>
  <si>
    <t>2BPPS1PEM00017</t>
  </si>
  <si>
    <t>2BPPS1GYP00017</t>
  </si>
  <si>
    <t>2BPPS1ING00017</t>
  </si>
  <si>
    <t>2BPPS1APD00017</t>
  </si>
  <si>
    <t>2BPPS1KGY00017</t>
  </si>
  <si>
    <t>2BPPS1KGP00017</t>
  </si>
  <si>
    <t>2BPPS1PPS00017</t>
  </si>
  <si>
    <t>2BPPS1JPM00017</t>
  </si>
  <si>
    <t>2BPPS1BJM00017</t>
  </si>
  <si>
    <t>2BMAG1AKF10017</t>
  </si>
  <si>
    <t>2BMAG1AKF20017</t>
  </si>
  <si>
    <t>2BMAG1GYK10017</t>
  </si>
  <si>
    <t>2BMAG1GYK20017</t>
  </si>
  <si>
    <t>2BSZT1ZEA00017</t>
  </si>
  <si>
    <t>2BSZT1ZNM10017</t>
  </si>
  <si>
    <t>2BSZT1ZNM20017</t>
  </si>
  <si>
    <t>2BSZT1AVS00017</t>
  </si>
  <si>
    <t>2BSZT1VNM00017</t>
  </si>
  <si>
    <t>2BSZT1AGY00017</t>
  </si>
  <si>
    <t>2BPPS1TMN10017</t>
  </si>
  <si>
    <t>2BPPS1TMN20017</t>
  </si>
  <si>
    <t>2BSZT1KVM00017</t>
  </si>
  <si>
    <t>0BSKI1TME00017</t>
  </si>
  <si>
    <t>0BSKI1TMM00017</t>
  </si>
  <si>
    <t>2BPPS1HOS00017</t>
  </si>
  <si>
    <t>2BPPS1OGY10017</t>
  </si>
  <si>
    <t>2BPPS1OGY20017</t>
  </si>
  <si>
    <t>2BPPS1OGY30017</t>
  </si>
  <si>
    <t>2BPPS1OGY40017</t>
  </si>
  <si>
    <t>2BPPS1SGY00017</t>
  </si>
  <si>
    <t>2BMAG1SD100017</t>
  </si>
  <si>
    <t>2BPPS1SD200017</t>
  </si>
  <si>
    <t>2BMAG1SZ300017</t>
  </si>
  <si>
    <t>2BGYP1GYI00017</t>
  </si>
  <si>
    <t>2BPPS1KAM10017</t>
  </si>
  <si>
    <t>2BPPS1KAM20017</t>
  </si>
  <si>
    <t>2BPPS1OAM00017</t>
  </si>
  <si>
    <t>2BPPS1APT10017</t>
  </si>
  <si>
    <t>2BPPS1JÁT00017</t>
  </si>
  <si>
    <t>2BPPS1FGG00017</t>
  </si>
  <si>
    <t>2BPPS1KNI00017</t>
  </si>
  <si>
    <t>2BPPS1KOT00017</t>
  </si>
  <si>
    <t>2BSZT1FNA00017</t>
  </si>
  <si>
    <t>2BTTU1GLF00017</t>
  </si>
  <si>
    <t>2BSZT1KÖP00017</t>
  </si>
  <si>
    <t>2BPPS1KNE00017</t>
  </si>
  <si>
    <t>0BICS1OSN00017</t>
  </si>
  <si>
    <t>2BPPS1KTK00017</t>
  </si>
  <si>
    <t>2BTTU1GRL00017</t>
  </si>
  <si>
    <t>2BPPS1OKD00017</t>
  </si>
  <si>
    <t>2BTTU1GDV00017</t>
  </si>
  <si>
    <t>0BICS1BGY10017</t>
  </si>
  <si>
    <t>0BICS1BGY20017</t>
  </si>
  <si>
    <t>0BICS1NYE10017</t>
  </si>
  <si>
    <t>0BICS1NYE20017</t>
  </si>
  <si>
    <t>0BICS1MOD10017</t>
  </si>
  <si>
    <t>0BICS1MOD20017</t>
  </si>
  <si>
    <t>0BICS1MOD30017</t>
  </si>
  <si>
    <t>2BSZT3ZKF00017</t>
  </si>
  <si>
    <t>2BPPS3KOL00000</t>
  </si>
  <si>
    <t>2BMAG3SZI10017</t>
  </si>
  <si>
    <t>2BMAG3SZI20017</t>
  </si>
  <si>
    <t>2BMAG3SZI30017</t>
  </si>
  <si>
    <t>2BSZT3SZEF0017</t>
  </si>
  <si>
    <t>2BMAG3DRP00017</t>
  </si>
  <si>
    <t>2BMAG3MID10017</t>
  </si>
  <si>
    <t>2BMAG3MID20017</t>
  </si>
  <si>
    <t>2BMAG3VIR00017</t>
  </si>
  <si>
    <t>2BMAG3EKP00017</t>
  </si>
  <si>
    <t>2BMAG3FBM00017</t>
  </si>
  <si>
    <t>2BMAG3NYH00017</t>
  </si>
  <si>
    <t>2BMAG3BÍS00017</t>
  </si>
  <si>
    <t>2BSKI3TTÁ00017</t>
  </si>
  <si>
    <t>2BSKI3NYT00017</t>
  </si>
  <si>
    <t>2BSZT3CSE10017</t>
  </si>
  <si>
    <t>2BSZT3CSE20017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</si>
  <si>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</si>
  <si>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</si>
  <si>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</si>
  <si>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</si>
  <si>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</si>
  <si>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</si>
  <si>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2BSZT3ZEA00017</t>
  </si>
  <si>
    <t>2BSZT3MFÖ00017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</si>
  <si>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</si>
  <si>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</si>
  <si>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</si>
  <si>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</si>
  <si>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</si>
  <si>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</si>
  <si>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0BSKI3MTR00017</t>
  </si>
  <si>
    <t>0BSKI3SAN00017</t>
  </si>
  <si>
    <t>2BSZT3TAK00017</t>
  </si>
  <si>
    <t>Value, autonomy and critical thinking</t>
  </si>
  <si>
    <t>Present-day society and the child</t>
  </si>
  <si>
    <t>Digital pedagogy</t>
  </si>
  <si>
    <t>General psychology</t>
  </si>
  <si>
    <t>Human development</t>
  </si>
  <si>
    <t>Mental hygiene of teachers</t>
  </si>
  <si>
    <t>History of instituitons and infancy</t>
  </si>
  <si>
    <t>General pedagogy and basics of didactics</t>
  </si>
  <si>
    <t>Pedagogy of early childhood</t>
  </si>
  <si>
    <t>Pedagogy of children in need of special attention</t>
  </si>
  <si>
    <t>Pedagogy - psychology complex final exam</t>
  </si>
  <si>
    <t>Pedagogy and methodology of playing</t>
  </si>
  <si>
    <t>Puppet show and its methodology</t>
  </si>
  <si>
    <t>Development of mother tongue competences 1.</t>
  </si>
  <si>
    <t>Development of mother tongue competences 2.</t>
  </si>
  <si>
    <t>Children's culture 1.</t>
  </si>
  <si>
    <t>Children's culture 2.</t>
  </si>
  <si>
    <t>Basics of music</t>
  </si>
  <si>
    <t>Methodology of music education in kindergarten 1.</t>
  </si>
  <si>
    <t>Methodology of music education in kindergarten 2.</t>
  </si>
  <si>
    <t>Preparatory visual studies</t>
  </si>
  <si>
    <t>Methodology ofvisual education</t>
  </si>
  <si>
    <t>Creative practice</t>
  </si>
  <si>
    <t>Scientific and mathematical education 1.</t>
  </si>
  <si>
    <t>Scientific and mathematical education 2.</t>
  </si>
  <si>
    <t>Methodology of the cognition of the outer world</t>
  </si>
  <si>
    <t>Theory of physical education and physical development</t>
  </si>
  <si>
    <t>Methodology of physical education and physical development</t>
  </si>
  <si>
    <t>Observation (nursery, kindergarten, primary school)</t>
  </si>
  <si>
    <t>Kindergarten practice 1. (playing)</t>
  </si>
  <si>
    <t>Kindergarten practice 2. (mother tongue and visual education)</t>
  </si>
  <si>
    <t>Kindergarten practice 3. (active cognition of the outer world)</t>
  </si>
  <si>
    <t>Kindergarten practice 4. (singing-music, motion)</t>
  </si>
  <si>
    <t>Outer professional practice</t>
  </si>
  <si>
    <t>Dissertation preparation 1. (handling of source material)</t>
  </si>
  <si>
    <t>Dissertation preparation 2. (methodology of pedagogical research)</t>
  </si>
  <si>
    <t>Dissertation preparation 3.</t>
  </si>
  <si>
    <t>Creative art workshop 1.</t>
  </si>
  <si>
    <t>Creative art workshop 2.</t>
  </si>
  <si>
    <t>Models and problems of transition from kindergarten to school</t>
  </si>
  <si>
    <t>Pedagogical support of transitions</t>
  </si>
  <si>
    <t>Playing and learning</t>
  </si>
  <si>
    <t>Development and nursing in infancy</t>
  </si>
  <si>
    <t>Inner world of  institutions educating infants</t>
  </si>
  <si>
    <t>Parent - nursery connection, supporting parent competences</t>
  </si>
  <si>
    <t>Scientific bases of sustinability education</t>
  </si>
  <si>
    <t>Globalization and sustainability</t>
  </si>
  <si>
    <t>Environment pedagogy</t>
  </si>
  <si>
    <t>Researches in pedagogy</t>
  </si>
  <si>
    <t>Professional foreign language</t>
  </si>
  <si>
    <t>Cultural and social differences</t>
  </si>
  <si>
    <t>Global, regional, local processes in the 21st century</t>
  </si>
  <si>
    <t>European dimensions of education</t>
  </si>
  <si>
    <t>Children in the digital world</t>
  </si>
  <si>
    <t>Grammar 1.</t>
  </si>
  <si>
    <t>Grammar 2.</t>
  </si>
  <si>
    <t>Methodology 1.</t>
  </si>
  <si>
    <t>Methodology 2.</t>
  </si>
  <si>
    <t>Methodology 3.</t>
  </si>
  <si>
    <t>Music skill development</t>
  </si>
  <si>
    <t>Special college</t>
  </si>
  <si>
    <t>Performance analysis I.</t>
  </si>
  <si>
    <t>Performance anlysis II.</t>
  </si>
  <si>
    <t>Performance analysis III.</t>
  </si>
  <si>
    <t>Elaboration of a theatrical performance</t>
  </si>
  <si>
    <t>Group and individual assertiveness training 1.</t>
  </si>
  <si>
    <t>Group and individual assertiveness training 2.</t>
  </si>
  <si>
    <t>Organization, leading winter camps</t>
  </si>
  <si>
    <t>Organization, leading summer camps</t>
  </si>
  <si>
    <t>Ball games</t>
  </si>
  <si>
    <t>Swimming</t>
  </si>
  <si>
    <t>Sports done in nature</t>
  </si>
  <si>
    <t>Skating</t>
  </si>
  <si>
    <t>Racquet sports</t>
  </si>
  <si>
    <t>Aerobics</t>
  </si>
  <si>
    <t>Physical therapy</t>
  </si>
  <si>
    <t>Sport animation</t>
  </si>
  <si>
    <t>Drama pedagogy methods</t>
  </si>
  <si>
    <t>Methods of teaching Hungarian as a foreign language 1.</t>
  </si>
  <si>
    <t>Methods of teaching Hungarian as a foreign language 2.</t>
  </si>
  <si>
    <t>Literature and visuality</t>
  </si>
  <si>
    <t>Different cultures - common problems</t>
  </si>
  <si>
    <t>Developmental bibliotherapy methods</t>
  </si>
  <si>
    <t>Language drawbacks, remedial language</t>
  </si>
  <si>
    <t>Compilation of oral and written texts</t>
  </si>
  <si>
    <t>Education for transporz</t>
  </si>
  <si>
    <t>Environment culture</t>
  </si>
  <si>
    <t>Education technology</t>
  </si>
  <si>
    <t>Housekeeping</t>
  </si>
  <si>
    <t>School gardens</t>
  </si>
  <si>
    <t>Mathematics and art</t>
  </si>
  <si>
    <t>Music creative workshop</t>
  </si>
  <si>
    <t>Natural and Cultural Treasures of Hungary</t>
  </si>
  <si>
    <t>Organising and managing study trips</t>
  </si>
  <si>
    <t>2BGYI2KGI00017</t>
  </si>
  <si>
    <t>2BGYP2KOF00017</t>
  </si>
  <si>
    <t>2BPPS2EEF00017</t>
  </si>
  <si>
    <t>Health education, health development</t>
  </si>
  <si>
    <t>Applied psychology in institutional education</t>
  </si>
  <si>
    <t>Basics of special needs education</t>
  </si>
  <si>
    <t>Early childhood intervention</t>
  </si>
  <si>
    <t>Early childhood skill development</t>
  </si>
  <si>
    <t>Language practice 1.</t>
  </si>
  <si>
    <t>Language practice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</si>
</sst>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5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5" borderId="0" applyNumberFormat="0" applyBorder="0" applyAlignment="0" applyProtection="0"/>
  </cellStyleXfs>
  <cellXfs count="221">
    <xf numFmtId="0" fontId="0" fillId="0" borderId="0" xfId="0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/>
    </xf>
    <xf numFmtId="1" fontId="4" fillId="0" borderId="6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/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4" fillId="0" borderId="0" xfId="0" applyFont="1" applyFill="1"/>
    <xf numFmtId="1" fontId="4" fillId="0" borderId="0" xfId="0" applyNumberFormat="1" applyFont="1" applyFill="1"/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25" xfId="0" applyFont="1" applyBorder="1"/>
    <xf numFmtId="0" fontId="4" fillId="0" borderId="3" xfId="0" applyFont="1" applyFill="1" applyBorder="1" applyAlignment="1">
      <alignment vertical="center" shrinkToFit="1"/>
    </xf>
    <xf numFmtId="0" fontId="4" fillId="0" borderId="26" xfId="0" applyFont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7" xfId="0" applyFont="1" applyBorder="1"/>
    <xf numFmtId="0" fontId="4" fillId="0" borderId="28" xfId="0" applyFont="1" applyBorder="1"/>
    <xf numFmtId="0" fontId="4" fillId="0" borderId="30" xfId="0" applyFont="1" applyBorder="1"/>
    <xf numFmtId="0" fontId="4" fillId="0" borderId="29" xfId="0" applyFont="1" applyBorder="1"/>
    <xf numFmtId="0" fontId="4" fillId="0" borderId="31" xfId="0" applyFont="1" applyBorder="1"/>
    <xf numFmtId="0" fontId="4" fillId="0" borderId="3" xfId="0" applyFont="1" applyBorder="1"/>
    <xf numFmtId="0" fontId="4" fillId="0" borderId="31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vertical="center" shrinkToFit="1"/>
    </xf>
    <xf numFmtId="49" fontId="4" fillId="0" borderId="26" xfId="0" applyNumberFormat="1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26" xfId="0" applyFont="1" applyFill="1" applyBorder="1"/>
    <xf numFmtId="49" fontId="4" fillId="0" borderId="5" xfId="0" applyNumberFormat="1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shrinkToFit="1"/>
    </xf>
    <xf numFmtId="0" fontId="4" fillId="0" borderId="3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shrinkToFit="1"/>
    </xf>
    <xf numFmtId="0" fontId="4" fillId="0" borderId="2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vertical="center" shrinkToFit="1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5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4" xfId="0" applyFont="1" applyFill="1" applyBorder="1"/>
    <xf numFmtId="0" fontId="4" fillId="0" borderId="8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7" fillId="3" borderId="47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8" fillId="0" borderId="34" xfId="0" applyFont="1" applyFill="1" applyBorder="1"/>
    <xf numFmtId="0" fontId="8" fillId="0" borderId="16" xfId="0" applyFont="1" applyFill="1" applyBorder="1"/>
    <xf numFmtId="0" fontId="8" fillId="0" borderId="17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0" borderId="51" xfId="0" applyFont="1" applyFill="1" applyBorder="1" applyAlignment="1">
      <alignment horizontal="left" vertical="center" shrinkToFit="1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7" fillId="3" borderId="5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/>
    </xf>
    <xf numFmtId="0" fontId="12" fillId="0" borderId="0" xfId="0" applyFont="1"/>
    <xf numFmtId="0" fontId="13" fillId="5" borderId="36" xfId="1" applyFont="1" applyBorder="1" applyAlignment="1">
      <alignment horizontal="center" vertical="center"/>
    </xf>
    <xf numFmtId="0" fontId="13" fillId="5" borderId="22" xfId="1" applyFont="1" applyBorder="1" applyAlignment="1">
      <alignment horizontal="center" vertical="center"/>
    </xf>
    <xf numFmtId="0" fontId="13" fillId="5" borderId="1" xfId="1" applyFont="1" applyBorder="1" applyAlignment="1">
      <alignment horizontal="left" vertical="center" shrinkToFit="1"/>
    </xf>
    <xf numFmtId="0" fontId="13" fillId="5" borderId="39" xfId="1" applyFont="1" applyBorder="1" applyAlignment="1">
      <alignment horizontal="center" vertical="center"/>
    </xf>
    <xf numFmtId="0" fontId="13" fillId="5" borderId="50" xfId="1" applyFont="1" applyBorder="1" applyAlignment="1">
      <alignment horizontal="center" vertical="center"/>
    </xf>
    <xf numFmtId="0" fontId="13" fillId="5" borderId="37" xfId="1" applyFont="1" applyBorder="1" applyAlignment="1">
      <alignment horizontal="center" vertical="center"/>
    </xf>
    <xf numFmtId="0" fontId="13" fillId="5" borderId="52" xfId="1" applyFont="1" applyBorder="1" applyAlignment="1">
      <alignment horizontal="center" vertical="center"/>
    </xf>
    <xf numFmtId="0" fontId="13" fillId="5" borderId="40" xfId="1" applyFont="1" applyBorder="1" applyAlignment="1">
      <alignment horizontal="center" vertical="center"/>
    </xf>
    <xf numFmtId="0" fontId="13" fillId="5" borderId="38" xfId="1" applyFont="1" applyBorder="1" applyAlignment="1">
      <alignment horizontal="center" vertical="center"/>
    </xf>
    <xf numFmtId="0" fontId="13" fillId="5" borderId="47" xfId="1" applyFont="1" applyBorder="1" applyAlignment="1">
      <alignment horizontal="center" vertical="center"/>
    </xf>
    <xf numFmtId="0" fontId="13" fillId="5" borderId="48" xfId="1" applyFont="1" applyBorder="1" applyAlignment="1">
      <alignment horizontal="center" vertical="center"/>
    </xf>
    <xf numFmtId="0" fontId="13" fillId="5" borderId="49" xfId="1" applyFont="1" applyBorder="1" applyAlignment="1">
      <alignment horizontal="center" vertical="center"/>
    </xf>
    <xf numFmtId="0" fontId="13" fillId="5" borderId="2" xfId="1" applyFont="1" applyBorder="1" applyAlignment="1">
      <alignment horizontal="center" vertical="center"/>
    </xf>
    <xf numFmtId="0" fontId="13" fillId="5" borderId="1" xfId="1" applyFont="1" applyBorder="1" applyAlignment="1">
      <alignment horizontal="center" vertical="center"/>
    </xf>
    <xf numFmtId="0" fontId="13" fillId="0" borderId="0" xfId="0" applyFont="1"/>
    <xf numFmtId="0" fontId="14" fillId="0" borderId="32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vertical="center" shrinkToFit="1"/>
    </xf>
    <xf numFmtId="0" fontId="16" fillId="0" borderId="2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1" fontId="13" fillId="5" borderId="39" xfId="1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53" xfId="0" applyFont="1" applyFill="1" applyBorder="1" applyAlignment="1">
      <alignment horizontal="center" vertical="center"/>
    </xf>
    <xf numFmtId="0" fontId="14" fillId="0" borderId="24" xfId="0" applyFont="1" applyBorder="1" applyAlignment="1">
      <alignment vertical="center" shrinkToFit="1"/>
    </xf>
    <xf numFmtId="0" fontId="7" fillId="3" borderId="54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7" fillId="0" borderId="21" xfId="0" applyFont="1" applyBorder="1"/>
    <xf numFmtId="0" fontId="17" fillId="0" borderId="20" xfId="0" applyFont="1" applyBorder="1"/>
    <xf numFmtId="0" fontId="4" fillId="0" borderId="3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left" vertical="center" shrinkToFit="1"/>
    </xf>
    <xf numFmtId="0" fontId="4" fillId="0" borderId="24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shrinkToFit="1"/>
    </xf>
    <xf numFmtId="0" fontId="4" fillId="0" borderId="46" xfId="0" applyFont="1" applyBorder="1" applyAlignment="1">
      <alignment vertical="center" shrinkToFit="1"/>
    </xf>
    <xf numFmtId="0" fontId="4" fillId="0" borderId="24" xfId="0" applyFont="1" applyBorder="1" applyAlignment="1">
      <alignment vertical="center" shrinkToFit="1"/>
    </xf>
    <xf numFmtId="0" fontId="4" fillId="0" borderId="26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5" xfId="0" applyFont="1" applyBorder="1" applyAlignment="1">
      <alignment vertical="center"/>
    </xf>
    <xf numFmtId="0" fontId="4" fillId="0" borderId="17" xfId="0" applyFont="1" applyFill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vertical="center" shrinkToFit="1"/>
    </xf>
    <xf numFmtId="0" fontId="4" fillId="0" borderId="31" xfId="0" applyFont="1" applyFill="1" applyBorder="1" applyAlignment="1">
      <alignment vertical="center" shrinkToFit="1"/>
    </xf>
    <xf numFmtId="0" fontId="7" fillId="3" borderId="22" xfId="0" applyFont="1" applyFill="1" applyBorder="1" applyAlignment="1">
      <alignment horizontal="left" vertical="center" shrinkToFit="1"/>
    </xf>
    <xf numFmtId="0" fontId="16" fillId="0" borderId="31" xfId="0" applyFont="1" applyFill="1" applyBorder="1" applyAlignment="1">
      <alignment vertical="center" shrinkToFit="1"/>
    </xf>
    <xf numFmtId="0" fontId="13" fillId="5" borderId="22" xfId="1" applyFont="1" applyBorder="1" applyAlignment="1">
      <alignment horizontal="left" vertical="center" shrinkToFit="1"/>
    </xf>
    <xf numFmtId="0" fontId="4" fillId="0" borderId="11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3" xfId="0" applyFont="1" applyBorder="1"/>
    <xf numFmtId="0" fontId="4" fillId="0" borderId="18" xfId="0" applyFont="1" applyBorder="1"/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4" fillId="0" borderId="11" xfId="0" applyFont="1" applyBorder="1"/>
    <xf numFmtId="0" fontId="4" fillId="0" borderId="12" xfId="0" applyFont="1" applyBorder="1"/>
    <xf numFmtId="0" fontId="1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0" fillId="0" borderId="13" xfId="0" applyFont="1" applyBorder="1"/>
    <xf numFmtId="0" fontId="10" fillId="0" borderId="18" xfId="0" applyFont="1" applyBorder="1"/>
    <xf numFmtId="0" fontId="10" fillId="0" borderId="13" xfId="0" applyFont="1" applyBorder="1" applyAlignment="1"/>
    <xf numFmtId="0" fontId="10" fillId="0" borderId="18" xfId="0" applyFont="1" applyBorder="1" applyAlignment="1"/>
    <xf numFmtId="0" fontId="9" fillId="0" borderId="14" xfId="0" applyFont="1" applyBorder="1" applyAlignment="1">
      <alignment horizontal="center" vertical="center" shrinkToFit="1"/>
    </xf>
    <xf numFmtId="0" fontId="4" fillId="0" borderId="15" xfId="0" applyFont="1" applyBorder="1"/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18" xfId="0" applyNumberFormat="1" applyFont="1" applyBorder="1" applyAlignment="1">
      <alignment horizontal="center" vertical="center" shrinkToFit="1"/>
    </xf>
  </cellXfs>
  <cellStyles count="2">
    <cellStyle name="60% - 6. jelölőszín" xfId="1" builtinId="52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8"/>
  <sheetViews>
    <sheetView tabSelected="1" topLeftCell="A154" zoomScale="90" zoomScaleNormal="90" workbookViewId="0">
      <selection activeCell="D162" sqref="D162"/>
    </sheetView>
  </sheetViews>
  <sheetFormatPr defaultRowHeight="15" x14ac:dyDescent="0.25"/>
  <cols>
    <col min="2" max="2" width="17.5703125" bestFit="1" customWidth="1"/>
    <col min="3" max="4" width="63.42578125" customWidth="1"/>
    <col min="5" max="5" width="29.7109375" customWidth="1"/>
    <col min="6" max="6" width="4.7109375" customWidth="1"/>
    <col min="7" max="7" width="4.42578125" customWidth="1"/>
    <col min="8" max="8" width="4.7109375" customWidth="1"/>
    <col min="9" max="9" width="4" customWidth="1"/>
    <col min="10" max="10" width="4.42578125" customWidth="1"/>
    <col min="11" max="12" width="4.28515625" customWidth="1"/>
    <col min="13" max="13" width="4.42578125" customWidth="1"/>
    <col min="14" max="14" width="3.28515625" bestFit="1" customWidth="1"/>
    <col min="15" max="15" width="3.7109375" customWidth="1"/>
    <col min="16" max="16" width="4.7109375" customWidth="1"/>
    <col min="17" max="17" width="4.5703125" customWidth="1"/>
    <col min="18" max="18" width="4.140625" customWidth="1"/>
    <col min="19" max="19" width="4.7109375" customWidth="1"/>
    <col min="20" max="20" width="5" customWidth="1"/>
    <col min="21" max="21" width="4.28515625" customWidth="1"/>
    <col min="22" max="22" width="3.28515625" bestFit="1" customWidth="1"/>
    <col min="23" max="23" width="4.7109375" customWidth="1"/>
    <col min="24" max="24" width="4.85546875" customWidth="1"/>
    <col min="25" max="26" width="4.7109375" customWidth="1"/>
    <col min="27" max="27" width="4.42578125" customWidth="1"/>
    <col min="28" max="29" width="4.5703125" customWidth="1"/>
    <col min="30" max="30" width="32.42578125" customWidth="1"/>
    <col min="31" max="31" width="45.28515625" customWidth="1"/>
  </cols>
  <sheetData>
    <row r="1" spans="1:31" ht="18" x14ac:dyDescent="0.2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</row>
    <row r="2" spans="1:31" ht="15.75" x14ac:dyDescent="0.25">
      <c r="A2" s="190" t="s">
        <v>86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</row>
    <row r="3" spans="1:31" ht="15.75" x14ac:dyDescent="0.25">
      <c r="A3" s="190" t="s">
        <v>1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</row>
    <row r="4" spans="1:31" ht="15.75" x14ac:dyDescent="0.25">
      <c r="A4" s="190" t="s">
        <v>175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</row>
    <row r="5" spans="1:31" x14ac:dyDescent="0.25">
      <c r="A5" s="191" t="s">
        <v>113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</row>
    <row r="6" spans="1:31" ht="15.75" thickBot="1" x14ac:dyDescent="0.3">
      <c r="A6" s="1"/>
      <c r="B6" s="1"/>
      <c r="C6" s="1"/>
      <c r="D6" s="1"/>
      <c r="E6" s="2"/>
      <c r="F6" s="1"/>
      <c r="G6" s="3"/>
      <c r="H6" s="3"/>
      <c r="I6" s="4"/>
      <c r="J6" s="3"/>
      <c r="K6" s="3"/>
      <c r="L6" s="4"/>
      <c r="M6" s="3"/>
      <c r="N6" s="3"/>
      <c r="O6" s="4"/>
      <c r="P6" s="3"/>
      <c r="Q6" s="3"/>
      <c r="R6" s="4"/>
      <c r="S6" s="3"/>
      <c r="T6" s="3"/>
      <c r="U6" s="4"/>
      <c r="V6" s="3"/>
      <c r="W6" s="3"/>
      <c r="X6" s="4"/>
      <c r="Y6" s="3"/>
      <c r="Z6" s="3"/>
      <c r="AA6" s="4"/>
      <c r="AB6" s="1"/>
      <c r="AC6" s="1"/>
      <c r="AD6" s="5"/>
      <c r="AE6" s="5"/>
    </row>
    <row r="7" spans="1:31" ht="15.75" thickBot="1" x14ac:dyDescent="0.3">
      <c r="A7" s="6"/>
      <c r="B7" s="6"/>
      <c r="C7" s="7" t="s">
        <v>2</v>
      </c>
      <c r="D7" s="164"/>
      <c r="E7" s="8" t="s">
        <v>3</v>
      </c>
      <c r="F7" s="6"/>
      <c r="G7" s="9"/>
      <c r="H7" s="10"/>
      <c r="I7" s="11"/>
      <c r="J7" s="9"/>
      <c r="K7" s="10"/>
      <c r="L7" s="11"/>
      <c r="M7" s="9"/>
      <c r="N7" s="10"/>
      <c r="O7" s="11"/>
      <c r="P7" s="9"/>
      <c r="Q7" s="10"/>
      <c r="R7" s="11"/>
      <c r="S7" s="9"/>
      <c r="T7" s="10"/>
      <c r="U7" s="11"/>
      <c r="V7" s="9"/>
      <c r="W7" s="10"/>
      <c r="X7" s="11"/>
      <c r="Y7" s="12"/>
      <c r="Z7" s="10"/>
      <c r="AA7" s="11"/>
      <c r="AB7" s="6"/>
      <c r="AC7" s="6"/>
      <c r="AD7" s="6"/>
      <c r="AE7" s="6"/>
    </row>
    <row r="8" spans="1:31" x14ac:dyDescent="0.25">
      <c r="A8" s="6"/>
      <c r="B8" s="6"/>
      <c r="C8" s="13" t="s">
        <v>184</v>
      </c>
      <c r="D8" s="165"/>
      <c r="E8" s="14">
        <f>SUM(I41,M41,Q41,U41,Y41,AC41)</f>
        <v>43</v>
      </c>
      <c r="F8" s="6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9"/>
      <c r="T8" s="10"/>
      <c r="U8" s="11"/>
      <c r="V8" s="9"/>
      <c r="W8" s="10"/>
      <c r="X8" s="11"/>
      <c r="Y8" s="11"/>
      <c r="Z8" s="11"/>
      <c r="AA8" s="11"/>
      <c r="AB8" s="6"/>
      <c r="AC8" s="6"/>
      <c r="AD8" s="6"/>
      <c r="AE8" s="6"/>
    </row>
    <row r="9" spans="1:31" x14ac:dyDescent="0.25">
      <c r="A9" s="6"/>
      <c r="B9" s="6"/>
      <c r="C9" s="15" t="s">
        <v>98</v>
      </c>
      <c r="D9" s="166"/>
      <c r="E9" s="16">
        <f>SUM(I66,M66,Q66,U66,Y66,AC66)</f>
        <v>58</v>
      </c>
      <c r="F9" s="6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9"/>
      <c r="T9" s="10"/>
      <c r="U9" s="11"/>
      <c r="V9" s="9"/>
      <c r="W9" s="10"/>
      <c r="X9" s="11"/>
      <c r="Y9" s="3"/>
      <c r="Z9" s="3"/>
      <c r="AA9" s="11"/>
      <c r="AB9" s="6"/>
      <c r="AC9" s="6"/>
      <c r="AD9" s="6"/>
      <c r="AE9" s="6"/>
    </row>
    <row r="10" spans="1:31" x14ac:dyDescent="0.25">
      <c r="A10" s="6"/>
      <c r="B10" s="6"/>
      <c r="C10" s="15" t="s">
        <v>99</v>
      </c>
      <c r="D10" s="166"/>
      <c r="E10" s="16">
        <f>SUM(I74,M74,Q74,U74,Y74,AC74)</f>
        <v>28</v>
      </c>
      <c r="F10" s="6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9"/>
      <c r="T10" s="10"/>
      <c r="U10" s="11"/>
      <c r="V10" s="9"/>
      <c r="W10" s="10"/>
      <c r="X10" s="11"/>
      <c r="Y10" s="3"/>
      <c r="Z10" s="3"/>
      <c r="AA10" s="11"/>
      <c r="AB10" s="6"/>
      <c r="AC10" s="6"/>
      <c r="AD10" s="6"/>
      <c r="AE10" s="6"/>
    </row>
    <row r="11" spans="1:31" x14ac:dyDescent="0.25">
      <c r="A11" s="6"/>
      <c r="B11" s="6"/>
      <c r="C11" s="17" t="s">
        <v>4</v>
      </c>
      <c r="D11" s="167"/>
      <c r="E11" s="16">
        <f>SUM(I79,M79,Q79,U79,Y79,AC79)</f>
        <v>10</v>
      </c>
      <c r="F11" s="6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0"/>
      <c r="AA11" s="11"/>
      <c r="AB11" s="6"/>
      <c r="AC11" s="6"/>
      <c r="AD11" s="6"/>
      <c r="AE11" s="6"/>
    </row>
    <row r="12" spans="1:31" x14ac:dyDescent="0.25">
      <c r="A12" s="6"/>
      <c r="B12" s="6"/>
      <c r="C12" s="18" t="s">
        <v>97</v>
      </c>
      <c r="D12" s="168"/>
      <c r="E12" s="16">
        <v>32</v>
      </c>
      <c r="F12" s="6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0"/>
      <c r="AA12" s="11"/>
      <c r="AB12" s="6"/>
      <c r="AC12" s="6"/>
      <c r="AD12" s="6"/>
      <c r="AE12" s="6"/>
    </row>
    <row r="13" spans="1:31" ht="15.75" thickBot="1" x14ac:dyDescent="0.3">
      <c r="A13" s="6"/>
      <c r="B13" s="6"/>
      <c r="C13" s="18" t="s">
        <v>132</v>
      </c>
      <c r="D13" s="168"/>
      <c r="E13" s="16">
        <v>9</v>
      </c>
      <c r="F13" s="6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0"/>
      <c r="AA13" s="11"/>
      <c r="AB13" s="6"/>
      <c r="AC13" s="6"/>
      <c r="AD13" s="6"/>
      <c r="AE13" s="6"/>
    </row>
    <row r="14" spans="1:31" ht="15.75" thickBot="1" x14ac:dyDescent="0.3">
      <c r="A14" s="6"/>
      <c r="B14" s="6"/>
      <c r="C14" s="20" t="s">
        <v>5</v>
      </c>
      <c r="D14" s="169"/>
      <c r="E14" s="21">
        <f>SUM(E12:E13,E8:E11)</f>
        <v>180</v>
      </c>
      <c r="F14" s="6"/>
      <c r="G14" s="9"/>
      <c r="H14" s="10"/>
      <c r="I14" s="11"/>
      <c r="J14" s="9"/>
      <c r="K14" s="10"/>
      <c r="L14" s="11"/>
      <c r="M14" s="9"/>
      <c r="N14" s="10"/>
      <c r="O14" s="11"/>
      <c r="P14" s="9"/>
      <c r="Q14" s="10"/>
      <c r="R14" s="11"/>
      <c r="S14" s="19"/>
      <c r="T14" s="19"/>
      <c r="U14" s="11"/>
      <c r="V14" s="9"/>
      <c r="W14" s="10"/>
      <c r="X14" s="11"/>
      <c r="Y14" s="11"/>
      <c r="Z14" s="11"/>
      <c r="AA14" s="11"/>
      <c r="AB14" s="6"/>
      <c r="AC14" s="6"/>
      <c r="AD14" s="6"/>
      <c r="AE14" s="6"/>
    </row>
    <row r="15" spans="1:31" x14ac:dyDescent="0.25">
      <c r="A15" s="6"/>
      <c r="B15" s="6"/>
      <c r="C15" s="22"/>
      <c r="D15" s="22"/>
      <c r="E15" s="23"/>
      <c r="F15" s="6"/>
      <c r="G15" s="9"/>
      <c r="H15" s="10"/>
      <c r="I15" s="11"/>
      <c r="J15" s="9"/>
      <c r="K15" s="10"/>
      <c r="L15" s="11"/>
      <c r="M15" s="9"/>
      <c r="N15" s="10"/>
      <c r="O15" s="11"/>
      <c r="P15" s="9"/>
      <c r="Q15" s="10"/>
      <c r="R15" s="11"/>
      <c r="S15" s="19"/>
      <c r="T15" s="19"/>
      <c r="U15" s="11"/>
      <c r="V15" s="9"/>
      <c r="W15" s="10"/>
      <c r="X15" s="11"/>
      <c r="Y15" s="11"/>
      <c r="Z15" s="11"/>
      <c r="AA15" s="11"/>
      <c r="AB15" s="6"/>
      <c r="AC15" s="6"/>
      <c r="AD15" s="6"/>
      <c r="AE15" s="6"/>
    </row>
    <row r="16" spans="1:31" ht="15.75" thickBot="1" x14ac:dyDescent="0.3">
      <c r="A16" s="1"/>
      <c r="B16" s="1"/>
      <c r="C16" s="1"/>
      <c r="D16" s="1"/>
      <c r="E16" s="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"/>
      <c r="AE16" s="5"/>
    </row>
    <row r="17" spans="1:31" x14ac:dyDescent="0.25">
      <c r="A17" s="192" t="s">
        <v>6</v>
      </c>
      <c r="B17" s="192" t="s">
        <v>6</v>
      </c>
      <c r="C17" s="192" t="s">
        <v>7</v>
      </c>
      <c r="D17" s="159"/>
      <c r="E17" s="199" t="s">
        <v>8</v>
      </c>
      <c r="F17" s="200" t="s">
        <v>9</v>
      </c>
      <c r="G17" s="201"/>
      <c r="H17" s="201"/>
      <c r="I17" s="202"/>
      <c r="J17" s="200" t="s">
        <v>10</v>
      </c>
      <c r="K17" s="201"/>
      <c r="L17" s="201"/>
      <c r="M17" s="202"/>
      <c r="N17" s="200" t="s">
        <v>11</v>
      </c>
      <c r="O17" s="201"/>
      <c r="P17" s="201"/>
      <c r="Q17" s="202"/>
      <c r="R17" s="200" t="s">
        <v>12</v>
      </c>
      <c r="S17" s="201"/>
      <c r="T17" s="201"/>
      <c r="U17" s="202"/>
      <c r="V17" s="200" t="s">
        <v>13</v>
      </c>
      <c r="W17" s="201"/>
      <c r="X17" s="201"/>
      <c r="Y17" s="202"/>
      <c r="Z17" s="200" t="s">
        <v>14</v>
      </c>
      <c r="AA17" s="201"/>
      <c r="AB17" s="201"/>
      <c r="AC17" s="202"/>
      <c r="AD17" s="192" t="s">
        <v>15</v>
      </c>
      <c r="AE17" s="192" t="s">
        <v>16</v>
      </c>
    </row>
    <row r="18" spans="1:31" x14ac:dyDescent="0.25">
      <c r="A18" s="193"/>
      <c r="B18" s="195"/>
      <c r="C18" s="197"/>
      <c r="D18" s="162"/>
      <c r="E18" s="193"/>
      <c r="F18" s="210" t="s">
        <v>17</v>
      </c>
      <c r="G18" s="211"/>
      <c r="H18" s="24" t="s">
        <v>18</v>
      </c>
      <c r="I18" s="25" t="s">
        <v>19</v>
      </c>
      <c r="J18" s="210" t="s">
        <v>17</v>
      </c>
      <c r="K18" s="211"/>
      <c r="L18" s="24" t="s">
        <v>18</v>
      </c>
      <c r="M18" s="25" t="s">
        <v>19</v>
      </c>
      <c r="N18" s="210" t="s">
        <v>17</v>
      </c>
      <c r="O18" s="211"/>
      <c r="P18" s="24" t="s">
        <v>18</v>
      </c>
      <c r="Q18" s="25" t="s">
        <v>19</v>
      </c>
      <c r="R18" s="210" t="s">
        <v>17</v>
      </c>
      <c r="S18" s="211"/>
      <c r="T18" s="24" t="s">
        <v>18</v>
      </c>
      <c r="U18" s="25" t="s">
        <v>19</v>
      </c>
      <c r="V18" s="210" t="s">
        <v>17</v>
      </c>
      <c r="W18" s="211"/>
      <c r="X18" s="24" t="s">
        <v>18</v>
      </c>
      <c r="Y18" s="25" t="s">
        <v>19</v>
      </c>
      <c r="Z18" s="210" t="s">
        <v>17</v>
      </c>
      <c r="AA18" s="211"/>
      <c r="AB18" s="24" t="s">
        <v>18</v>
      </c>
      <c r="AC18" s="25" t="s">
        <v>19</v>
      </c>
      <c r="AD18" s="206"/>
      <c r="AE18" s="208"/>
    </row>
    <row r="19" spans="1:31" ht="15.75" thickBot="1" x14ac:dyDescent="0.3">
      <c r="A19" s="194"/>
      <c r="B19" s="196"/>
      <c r="C19" s="198"/>
      <c r="D19" s="163"/>
      <c r="E19" s="194"/>
      <c r="F19" s="26" t="s">
        <v>20</v>
      </c>
      <c r="G19" s="27" t="s">
        <v>21</v>
      </c>
      <c r="H19" s="27"/>
      <c r="I19" s="28"/>
      <c r="J19" s="26" t="s">
        <v>20</v>
      </c>
      <c r="K19" s="27" t="s">
        <v>21</v>
      </c>
      <c r="L19" s="27"/>
      <c r="M19" s="28"/>
      <c r="N19" s="26" t="s">
        <v>20</v>
      </c>
      <c r="O19" s="27" t="s">
        <v>21</v>
      </c>
      <c r="P19" s="27"/>
      <c r="Q19" s="28"/>
      <c r="R19" s="26" t="s">
        <v>20</v>
      </c>
      <c r="S19" s="27" t="s">
        <v>21</v>
      </c>
      <c r="T19" s="27"/>
      <c r="U19" s="28"/>
      <c r="V19" s="26" t="s">
        <v>20</v>
      </c>
      <c r="W19" s="27" t="s">
        <v>21</v>
      </c>
      <c r="X19" s="27"/>
      <c r="Y19" s="28"/>
      <c r="Z19" s="26" t="s">
        <v>20</v>
      </c>
      <c r="AA19" s="27" t="s">
        <v>21</v>
      </c>
      <c r="AB19" s="27"/>
      <c r="AC19" s="28"/>
      <c r="AD19" s="207"/>
      <c r="AE19" s="209"/>
    </row>
    <row r="20" spans="1:31" ht="29.25" customHeight="1" thickBot="1" x14ac:dyDescent="0.3">
      <c r="A20" s="203" t="s">
        <v>133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5"/>
    </row>
    <row r="21" spans="1:31" ht="22.5" customHeight="1" thickBot="1" x14ac:dyDescent="0.3">
      <c r="A21" s="183" t="s">
        <v>87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5"/>
    </row>
    <row r="22" spans="1:31" ht="15.75" thickBot="1" x14ac:dyDescent="0.3">
      <c r="A22" s="186" t="s">
        <v>185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8"/>
    </row>
    <row r="23" spans="1:31" x14ac:dyDescent="0.25">
      <c r="A23" s="107"/>
      <c r="B23" s="39" t="s">
        <v>229</v>
      </c>
      <c r="C23" s="30" t="s">
        <v>22</v>
      </c>
      <c r="D23" s="42" t="s">
        <v>327</v>
      </c>
      <c r="E23" s="31"/>
      <c r="F23" s="32">
        <v>5</v>
      </c>
      <c r="G23" s="33">
        <v>10</v>
      </c>
      <c r="H23" s="33" t="s">
        <v>23</v>
      </c>
      <c r="I23" s="34">
        <v>4</v>
      </c>
      <c r="J23" s="35"/>
      <c r="K23" s="36"/>
      <c r="L23" s="36"/>
      <c r="M23" s="29"/>
      <c r="N23" s="37"/>
      <c r="O23" s="36"/>
      <c r="P23" s="36"/>
      <c r="Q23" s="29"/>
      <c r="R23" s="37"/>
      <c r="S23" s="36"/>
      <c r="T23" s="36"/>
      <c r="U23" s="29"/>
      <c r="V23" s="37"/>
      <c r="W23" s="36"/>
      <c r="X23" s="36"/>
      <c r="Y23" s="29"/>
      <c r="Z23" s="37"/>
      <c r="AA23" s="36"/>
      <c r="AB23" s="36"/>
      <c r="AC23" s="38"/>
      <c r="AD23" s="39" t="s">
        <v>24</v>
      </c>
      <c r="AE23" s="40" t="s">
        <v>25</v>
      </c>
    </row>
    <row r="24" spans="1:31" ht="15.75" thickBot="1" x14ac:dyDescent="0.3">
      <c r="A24" s="103"/>
      <c r="B24" s="41" t="s">
        <v>230</v>
      </c>
      <c r="C24" s="42" t="s">
        <v>88</v>
      </c>
      <c r="D24" s="42" t="s">
        <v>328</v>
      </c>
      <c r="E24" s="43"/>
      <c r="F24" s="44"/>
      <c r="G24" s="45"/>
      <c r="H24" s="45"/>
      <c r="I24" s="46"/>
      <c r="J24" s="44">
        <v>5</v>
      </c>
      <c r="K24" s="45">
        <v>5</v>
      </c>
      <c r="L24" s="45" t="s">
        <v>23</v>
      </c>
      <c r="M24" s="46">
        <v>4</v>
      </c>
      <c r="N24" s="44"/>
      <c r="O24" s="45"/>
      <c r="P24" s="45"/>
      <c r="Q24" s="47"/>
      <c r="R24" s="44"/>
      <c r="S24" s="45"/>
      <c r="T24" s="45"/>
      <c r="U24" s="46"/>
      <c r="V24" s="44"/>
      <c r="W24" s="45"/>
      <c r="X24" s="45"/>
      <c r="Y24" s="46"/>
      <c r="Z24" s="44"/>
      <c r="AA24" s="45"/>
      <c r="AB24" s="45"/>
      <c r="AC24" s="46"/>
      <c r="AD24" s="48" t="s">
        <v>24</v>
      </c>
      <c r="AE24" s="31" t="s">
        <v>25</v>
      </c>
    </row>
    <row r="25" spans="1:31" ht="15.75" thickBot="1" x14ac:dyDescent="0.3">
      <c r="A25" s="186" t="s">
        <v>137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1" ht="15.75" thickBot="1" x14ac:dyDescent="0.3">
      <c r="A26" s="104"/>
      <c r="B26" s="41" t="s">
        <v>231</v>
      </c>
      <c r="C26" s="42" t="s">
        <v>45</v>
      </c>
      <c r="D26" s="42" t="s">
        <v>329</v>
      </c>
      <c r="E26" s="50"/>
      <c r="F26" s="51"/>
      <c r="G26" s="52"/>
      <c r="H26" s="52"/>
      <c r="I26" s="53"/>
      <c r="J26" s="51">
        <v>0</v>
      </c>
      <c r="K26" s="52">
        <v>10</v>
      </c>
      <c r="L26" s="52" t="s">
        <v>27</v>
      </c>
      <c r="M26" s="54">
        <v>3</v>
      </c>
      <c r="N26" s="51"/>
      <c r="O26" s="52"/>
      <c r="P26" s="52"/>
      <c r="Q26" s="54"/>
      <c r="R26" s="51"/>
      <c r="S26" s="52"/>
      <c r="T26" s="52"/>
      <c r="U26" s="53"/>
      <c r="V26" s="51"/>
      <c r="W26" s="52"/>
      <c r="X26" s="52"/>
      <c r="Y26" s="53"/>
      <c r="Z26" s="51"/>
      <c r="AA26" s="52"/>
      <c r="AB26" s="52"/>
      <c r="AC26" s="53"/>
      <c r="AD26" s="48" t="s">
        <v>24</v>
      </c>
      <c r="AE26" s="49" t="s">
        <v>46</v>
      </c>
    </row>
    <row r="27" spans="1:31" ht="16.5" customHeight="1" thickBot="1" x14ac:dyDescent="0.3">
      <c r="A27" s="216" t="s">
        <v>186</v>
      </c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8"/>
    </row>
    <row r="28" spans="1:31" x14ac:dyDescent="0.25">
      <c r="A28" s="61"/>
      <c r="B28" s="61" t="s">
        <v>232</v>
      </c>
      <c r="C28" s="30" t="s">
        <v>29</v>
      </c>
      <c r="D28" s="175" t="s">
        <v>330</v>
      </c>
      <c r="E28" s="136"/>
      <c r="F28" s="62">
        <v>5</v>
      </c>
      <c r="G28" s="63">
        <v>5</v>
      </c>
      <c r="H28" s="63" t="s">
        <v>23</v>
      </c>
      <c r="I28" s="64">
        <v>4</v>
      </c>
      <c r="J28" s="62"/>
      <c r="K28" s="63"/>
      <c r="L28" s="63"/>
      <c r="M28" s="64"/>
      <c r="N28" s="62"/>
      <c r="O28" s="63"/>
      <c r="P28" s="63"/>
      <c r="Q28" s="64"/>
      <c r="R28" s="62"/>
      <c r="S28" s="63"/>
      <c r="T28" s="63"/>
      <c r="U28" s="64"/>
      <c r="V28" s="62"/>
      <c r="W28" s="63"/>
      <c r="X28" s="63"/>
      <c r="Y28" s="64"/>
      <c r="Z28" s="62"/>
      <c r="AA28" s="63"/>
      <c r="AB28" s="63"/>
      <c r="AC28" s="64"/>
      <c r="AD28" s="65" t="s">
        <v>50</v>
      </c>
      <c r="AE28" s="66" t="s">
        <v>30</v>
      </c>
    </row>
    <row r="29" spans="1:31" ht="15.75" thickBot="1" x14ac:dyDescent="0.3">
      <c r="A29" s="100"/>
      <c r="B29" s="68" t="s">
        <v>233</v>
      </c>
      <c r="C29" s="69" t="s">
        <v>31</v>
      </c>
      <c r="D29" s="170" t="s">
        <v>331</v>
      </c>
      <c r="E29" s="42" t="s">
        <v>29</v>
      </c>
      <c r="F29" s="70"/>
      <c r="G29" s="71"/>
      <c r="H29" s="71"/>
      <c r="I29" s="72"/>
      <c r="J29" s="70">
        <v>5</v>
      </c>
      <c r="K29" s="71">
        <v>5</v>
      </c>
      <c r="L29" s="71" t="s">
        <v>23</v>
      </c>
      <c r="M29" s="72">
        <v>4</v>
      </c>
      <c r="N29" s="70"/>
      <c r="O29" s="71"/>
      <c r="P29" s="71"/>
      <c r="Q29" s="72"/>
      <c r="R29" s="70"/>
      <c r="S29" s="71"/>
      <c r="T29" s="71"/>
      <c r="U29" s="72"/>
      <c r="V29" s="70"/>
      <c r="W29" s="71"/>
      <c r="X29" s="71"/>
      <c r="Y29" s="72"/>
      <c r="Z29" s="70"/>
      <c r="AA29" s="71"/>
      <c r="AB29" s="71"/>
      <c r="AC29" s="72"/>
      <c r="AD29" s="80" t="s">
        <v>50</v>
      </c>
      <c r="AE29" s="81" t="s">
        <v>33</v>
      </c>
    </row>
    <row r="30" spans="1:31" ht="16.5" customHeight="1" thickBot="1" x14ac:dyDescent="0.3">
      <c r="A30" s="186" t="s">
        <v>187</v>
      </c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8"/>
    </row>
    <row r="31" spans="1:31" x14ac:dyDescent="0.25">
      <c r="A31" s="75"/>
      <c r="B31" s="75" t="s">
        <v>234</v>
      </c>
      <c r="C31" s="42" t="s">
        <v>32</v>
      </c>
      <c r="D31" s="42" t="s">
        <v>332</v>
      </c>
      <c r="E31" s="30" t="s">
        <v>29</v>
      </c>
      <c r="F31" s="44"/>
      <c r="G31" s="45"/>
      <c r="H31" s="45"/>
      <c r="I31" s="46"/>
      <c r="J31" s="44"/>
      <c r="K31" s="45"/>
      <c r="L31" s="45"/>
      <c r="M31" s="46"/>
      <c r="N31" s="77">
        <v>5</v>
      </c>
      <c r="O31" s="78">
        <v>0</v>
      </c>
      <c r="P31" s="78" t="s">
        <v>27</v>
      </c>
      <c r="Q31" s="79">
        <v>3</v>
      </c>
      <c r="R31" s="44"/>
      <c r="S31" s="45"/>
      <c r="T31" s="45"/>
      <c r="U31" s="46"/>
      <c r="V31" s="44"/>
      <c r="W31" s="45"/>
      <c r="X31" s="45"/>
      <c r="Y31" s="46"/>
      <c r="Z31" s="44"/>
      <c r="AA31" s="45"/>
      <c r="AB31" s="45"/>
      <c r="AC31" s="46"/>
      <c r="AD31" s="65" t="s">
        <v>50</v>
      </c>
      <c r="AE31" s="66" t="s">
        <v>30</v>
      </c>
    </row>
    <row r="32" spans="1:31" ht="15.75" thickBot="1" x14ac:dyDescent="0.3">
      <c r="A32" s="82"/>
      <c r="B32" s="68" t="s">
        <v>235</v>
      </c>
      <c r="C32" s="83" t="s">
        <v>224</v>
      </c>
      <c r="D32" t="s">
        <v>425</v>
      </c>
      <c r="E32" s="69" t="s">
        <v>31</v>
      </c>
      <c r="F32" s="70"/>
      <c r="G32" s="71"/>
      <c r="H32" s="71"/>
      <c r="I32" s="72"/>
      <c r="J32" s="70"/>
      <c r="K32" s="71"/>
      <c r="L32" s="71"/>
      <c r="M32" s="72"/>
      <c r="N32" s="70"/>
      <c r="O32" s="71"/>
      <c r="P32" s="71"/>
      <c r="Q32" s="72"/>
      <c r="R32" s="70">
        <v>10</v>
      </c>
      <c r="S32" s="71">
        <v>5</v>
      </c>
      <c r="T32" s="71" t="s">
        <v>27</v>
      </c>
      <c r="U32" s="72">
        <v>4</v>
      </c>
      <c r="V32" s="70"/>
      <c r="W32" s="71"/>
      <c r="X32" s="71"/>
      <c r="Y32" s="72"/>
      <c r="Z32" s="70"/>
      <c r="AA32" s="71"/>
      <c r="AB32" s="71"/>
      <c r="AC32" s="72"/>
      <c r="AD32" s="80" t="s">
        <v>50</v>
      </c>
      <c r="AE32" s="74" t="s">
        <v>33</v>
      </c>
    </row>
    <row r="33" spans="1:31" ht="15.75" customHeight="1" thickBot="1" x14ac:dyDescent="0.3">
      <c r="A33" s="186" t="s">
        <v>134</v>
      </c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8"/>
    </row>
    <row r="34" spans="1:31" x14ac:dyDescent="0.25">
      <c r="A34" s="75"/>
      <c r="B34" s="75" t="s">
        <v>236</v>
      </c>
      <c r="C34" s="42" t="s">
        <v>189</v>
      </c>
      <c r="D34" s="171" t="s">
        <v>333</v>
      </c>
      <c r="E34" s="89"/>
      <c r="F34" s="44">
        <v>5</v>
      </c>
      <c r="G34" s="45">
        <v>5</v>
      </c>
      <c r="H34" s="45" t="s">
        <v>23</v>
      </c>
      <c r="I34" s="47">
        <v>3</v>
      </c>
      <c r="J34" s="44"/>
      <c r="K34" s="45"/>
      <c r="L34" s="45"/>
      <c r="M34" s="46"/>
      <c r="N34" s="90"/>
      <c r="O34" s="45"/>
      <c r="P34" s="45"/>
      <c r="Q34" s="46"/>
      <c r="R34" s="44"/>
      <c r="S34" s="45"/>
      <c r="T34" s="45"/>
      <c r="U34" s="46"/>
      <c r="V34" s="44"/>
      <c r="W34" s="45"/>
      <c r="X34" s="45"/>
      <c r="Y34" s="46"/>
      <c r="Z34" s="44"/>
      <c r="AA34" s="45"/>
      <c r="AB34" s="45"/>
      <c r="AC34" s="47"/>
      <c r="AD34" s="65" t="s">
        <v>50</v>
      </c>
      <c r="AE34" s="80" t="s">
        <v>34</v>
      </c>
    </row>
    <row r="35" spans="1:31" ht="15.75" thickBot="1" x14ac:dyDescent="0.3">
      <c r="A35" s="67"/>
      <c r="B35" s="75" t="s">
        <v>237</v>
      </c>
      <c r="C35" s="92" t="s">
        <v>89</v>
      </c>
      <c r="D35" s="42" t="s">
        <v>334</v>
      </c>
      <c r="E35" s="76"/>
      <c r="F35" s="51"/>
      <c r="G35" s="52"/>
      <c r="H35" s="52"/>
      <c r="I35" s="54"/>
      <c r="J35" s="51">
        <v>5</v>
      </c>
      <c r="K35" s="52">
        <v>5</v>
      </c>
      <c r="L35" s="52" t="s">
        <v>23</v>
      </c>
      <c r="M35" s="53">
        <v>4</v>
      </c>
      <c r="N35" s="93"/>
      <c r="O35" s="52"/>
      <c r="P35" s="52"/>
      <c r="Q35" s="53"/>
      <c r="R35" s="51"/>
      <c r="S35" s="52"/>
      <c r="T35" s="52"/>
      <c r="U35" s="53"/>
      <c r="V35" s="51"/>
      <c r="W35" s="52"/>
      <c r="X35" s="52"/>
      <c r="Y35" s="53"/>
      <c r="Z35" s="51"/>
      <c r="AA35" s="52"/>
      <c r="AB35" s="52"/>
      <c r="AC35" s="54"/>
      <c r="AD35" s="80" t="s">
        <v>50</v>
      </c>
      <c r="AE35" s="94" t="s">
        <v>135</v>
      </c>
    </row>
    <row r="36" spans="1:31" ht="15.6" customHeight="1" thickBot="1" x14ac:dyDescent="0.3">
      <c r="A36" s="186" t="s">
        <v>90</v>
      </c>
      <c r="B36" s="187"/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8"/>
    </row>
    <row r="37" spans="1:31" x14ac:dyDescent="0.25">
      <c r="A37" s="67"/>
      <c r="B37" s="75" t="s">
        <v>238</v>
      </c>
      <c r="C37" s="92" t="s">
        <v>188</v>
      </c>
      <c r="D37" s="92" t="s">
        <v>335</v>
      </c>
      <c r="E37" s="92" t="s">
        <v>89</v>
      </c>
      <c r="F37" s="51"/>
      <c r="G37" s="52"/>
      <c r="H37" s="52"/>
      <c r="I37" s="54"/>
      <c r="J37" s="95"/>
      <c r="K37" s="96"/>
      <c r="L37" s="96"/>
      <c r="M37" s="97"/>
      <c r="N37" s="93">
        <v>10</v>
      </c>
      <c r="O37" s="52">
        <v>5</v>
      </c>
      <c r="P37" s="52" t="s">
        <v>23</v>
      </c>
      <c r="Q37" s="53">
        <v>4</v>
      </c>
      <c r="R37" s="51"/>
      <c r="S37" s="52"/>
      <c r="T37" s="52"/>
      <c r="U37" s="53"/>
      <c r="V37" s="51"/>
      <c r="W37" s="52"/>
      <c r="X37" s="52"/>
      <c r="Y37" s="53"/>
      <c r="Z37" s="51"/>
      <c r="AA37" s="52"/>
      <c r="AB37" s="52"/>
      <c r="AC37" s="54"/>
      <c r="AD37" s="65" t="s">
        <v>50</v>
      </c>
      <c r="AE37" s="94" t="s">
        <v>54</v>
      </c>
    </row>
    <row r="38" spans="1:31" ht="15.75" thickBot="1" x14ac:dyDescent="0.3">
      <c r="A38" s="67"/>
      <c r="B38" s="75" t="s">
        <v>239</v>
      </c>
      <c r="C38" s="92" t="s">
        <v>36</v>
      </c>
      <c r="D38" s="92" t="s">
        <v>336</v>
      </c>
      <c r="E38" s="92" t="s">
        <v>188</v>
      </c>
      <c r="F38" s="51"/>
      <c r="G38" s="52"/>
      <c r="H38" s="52"/>
      <c r="I38" s="54"/>
      <c r="J38" s="95"/>
      <c r="K38" s="96"/>
      <c r="L38" s="96"/>
      <c r="M38" s="97"/>
      <c r="N38" s="93"/>
      <c r="O38" s="52"/>
      <c r="P38" s="52"/>
      <c r="Q38" s="53"/>
      <c r="R38" s="51">
        <v>10</v>
      </c>
      <c r="S38" s="52">
        <v>5</v>
      </c>
      <c r="T38" s="52" t="s">
        <v>23</v>
      </c>
      <c r="U38" s="53">
        <v>4</v>
      </c>
      <c r="V38" s="51"/>
      <c r="W38" s="52"/>
      <c r="X38" s="52"/>
      <c r="Y38" s="53"/>
      <c r="Z38" s="51"/>
      <c r="AA38" s="52"/>
      <c r="AB38" s="52"/>
      <c r="AC38" s="54"/>
      <c r="AD38" s="80" t="s">
        <v>50</v>
      </c>
      <c r="AE38" s="94" t="s">
        <v>54</v>
      </c>
    </row>
    <row r="39" spans="1:31" ht="15.6" customHeight="1" thickBot="1" x14ac:dyDescent="0.3">
      <c r="A39" s="186" t="s">
        <v>136</v>
      </c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8"/>
    </row>
    <row r="40" spans="1:31" ht="15.75" thickBot="1" x14ac:dyDescent="0.3">
      <c r="A40" s="67"/>
      <c r="B40" s="75" t="s">
        <v>240</v>
      </c>
      <c r="C40" s="92" t="s">
        <v>91</v>
      </c>
      <c r="D40" s="69" t="s">
        <v>337</v>
      </c>
      <c r="E40" s="83" t="s">
        <v>146</v>
      </c>
      <c r="F40" s="51"/>
      <c r="G40" s="52"/>
      <c r="H40" s="52"/>
      <c r="I40" s="54"/>
      <c r="J40" s="95"/>
      <c r="K40" s="96"/>
      <c r="L40" s="96"/>
      <c r="M40" s="97"/>
      <c r="N40" s="93"/>
      <c r="O40" s="52"/>
      <c r="P40" s="52"/>
      <c r="Q40" s="53"/>
      <c r="R40" s="51">
        <v>0</v>
      </c>
      <c r="S40" s="52">
        <v>0</v>
      </c>
      <c r="T40" s="52" t="s">
        <v>92</v>
      </c>
      <c r="U40" s="53">
        <v>2</v>
      </c>
      <c r="V40" s="51"/>
      <c r="W40" s="52"/>
      <c r="X40" s="52"/>
      <c r="Y40" s="53"/>
      <c r="Z40" s="51"/>
      <c r="AA40" s="52"/>
      <c r="AB40" s="52"/>
      <c r="AC40" s="54"/>
      <c r="AD40" s="65" t="s">
        <v>50</v>
      </c>
      <c r="AE40" s="94" t="s">
        <v>135</v>
      </c>
    </row>
    <row r="41" spans="1:31" ht="15.75" thickBot="1" x14ac:dyDescent="0.3">
      <c r="A41" s="55"/>
      <c r="B41" s="56"/>
      <c r="C41" s="57" t="s">
        <v>28</v>
      </c>
      <c r="D41" s="172"/>
      <c r="E41" s="56"/>
      <c r="F41" s="55">
        <f>SUM(F23,F24,F26,F28,F29,F31,F32,F34,F35,F37,F38,F40)</f>
        <v>15</v>
      </c>
      <c r="G41" s="59">
        <f>SUM(G23,G24,G26,G28,G29,G31,G32,G34,G35,G37,G38,G465)</f>
        <v>20</v>
      </c>
      <c r="H41" s="59"/>
      <c r="I41" s="60">
        <f>SUM(I23:I24,I28:I29,I31:I32,I34:I35,I37:I38,I40)</f>
        <v>11</v>
      </c>
      <c r="J41" s="55">
        <f>SUM(J23,J24,J26,J28,J29,J31,J32,J34,J35,J37,J38,J40)</f>
        <v>15</v>
      </c>
      <c r="K41" s="59">
        <f>SUM(K23,K24,K26,K28,K29,K31,K32,K34,K35,K37,K38,K40)</f>
        <v>25</v>
      </c>
      <c r="L41" s="59"/>
      <c r="M41" s="60">
        <f>SUM(M24,M23,M26,M28,M29,M31,M32,M34,M35,M37,M38,M40)</f>
        <v>15</v>
      </c>
      <c r="N41" s="55">
        <f>SUM(N23,N24,N26,N28,N29,N31,N32,N34,N35,N37,N38,N40)</f>
        <v>15</v>
      </c>
      <c r="O41" s="59">
        <f>SUM(O23,O24,O26,O28,O29,O31,O32,O34,O35,O37,O38,O40)</f>
        <v>5</v>
      </c>
      <c r="P41" s="59"/>
      <c r="Q41" s="60">
        <f>SUM(Q23,Q24,Q26,Q28:Q29,Q31:Q32,Q34:Q35,Q37:Q38,Q40)</f>
        <v>7</v>
      </c>
      <c r="R41" s="55">
        <f>SUM(R40,R23,R24,R26,R28,R29,R32,R31,R34,R35,R37,R38)</f>
        <v>20</v>
      </c>
      <c r="S41" s="59">
        <f>SUM(S40,S38,S37,S35,S34,S32,S31,S29,S28,S26,S24,S23)</f>
        <v>10</v>
      </c>
      <c r="T41" s="59"/>
      <c r="U41" s="60">
        <f>SUM(U40,U38,U35,U34,U32,U31,U29,U28,U26,U24,U23)</f>
        <v>10</v>
      </c>
      <c r="V41" s="55">
        <f>SUM(V23,V24,V26,V28,V29,V31,V32,V34,V35,V37,V38,V40)</f>
        <v>0</v>
      </c>
      <c r="W41" s="59">
        <f>SUM(W23,W24,W26,W28,W29,W31,W32,W34,W35,W37,W38,W40)</f>
        <v>0</v>
      </c>
      <c r="X41" s="59"/>
      <c r="Y41" s="60">
        <f>SUM(Y23,Y24,Y26,Y28,Y29,Y31,Y32,Y34,Y35,Y37,Y38,Y40)</f>
        <v>0</v>
      </c>
      <c r="Z41" s="55">
        <f>SUM(Z23,Z24,Z26,Z28,Z29,Z31,Z32,Z34,Z35,Z37,Z38,Z40)</f>
        <v>0</v>
      </c>
      <c r="AA41" s="59">
        <f>SUM(AA23,AA24,AA26,AA28,AA29,AA31,AA32,AA34,AA35,AA37,AA38,AA40)</f>
        <v>0</v>
      </c>
      <c r="AB41" s="59"/>
      <c r="AC41" s="60">
        <f>SUM(AC23,AC24,AC26,AC28,AC29,AC31,AC32,AC34,AC35,AC37,AC38,AC40)</f>
        <v>0</v>
      </c>
      <c r="AD41" s="98"/>
      <c r="AE41" s="58"/>
    </row>
    <row r="42" spans="1:31" ht="24.75" customHeight="1" thickBot="1" x14ac:dyDescent="0.3">
      <c r="A42" s="183" t="s">
        <v>179</v>
      </c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5"/>
    </row>
    <row r="43" spans="1:31" ht="15.75" thickBot="1" x14ac:dyDescent="0.3">
      <c r="A43" s="186" t="s">
        <v>156</v>
      </c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8"/>
    </row>
    <row r="44" spans="1:31" x14ac:dyDescent="0.25">
      <c r="A44" s="75"/>
      <c r="B44" s="75" t="s">
        <v>241</v>
      </c>
      <c r="C44" s="42" t="s">
        <v>93</v>
      </c>
      <c r="D44" s="42" t="s">
        <v>338</v>
      </c>
      <c r="E44" s="76"/>
      <c r="F44" s="44">
        <v>5</v>
      </c>
      <c r="G44" s="45">
        <v>5</v>
      </c>
      <c r="H44" s="45" t="s">
        <v>27</v>
      </c>
      <c r="I44" s="46">
        <v>3</v>
      </c>
      <c r="J44" s="90"/>
      <c r="K44" s="45"/>
      <c r="L44" s="45"/>
      <c r="M44" s="46"/>
      <c r="N44" s="44"/>
      <c r="O44" s="45"/>
      <c r="P44" s="45"/>
      <c r="Q44" s="46"/>
      <c r="R44" s="44"/>
      <c r="S44" s="45"/>
      <c r="T44" s="45"/>
      <c r="U44" s="46"/>
      <c r="V44" s="44"/>
      <c r="W44" s="45"/>
      <c r="X44" s="45"/>
      <c r="Y44" s="46"/>
      <c r="Z44" s="44"/>
      <c r="AA44" s="45"/>
      <c r="AB44" s="45"/>
      <c r="AC44" s="46"/>
      <c r="AD44" s="65" t="s">
        <v>50</v>
      </c>
      <c r="AE44" s="80" t="s">
        <v>135</v>
      </c>
    </row>
    <row r="45" spans="1:31" ht="15.75" thickBot="1" x14ac:dyDescent="0.3">
      <c r="A45" s="75"/>
      <c r="B45" s="75" t="s">
        <v>242</v>
      </c>
      <c r="C45" s="42" t="s">
        <v>94</v>
      </c>
      <c r="D45" s="42" t="s">
        <v>339</v>
      </c>
      <c r="E45" s="76"/>
      <c r="F45" s="127">
        <v>0</v>
      </c>
      <c r="G45" s="128">
        <v>10</v>
      </c>
      <c r="H45" s="128" t="s">
        <v>27</v>
      </c>
      <c r="I45" s="129">
        <v>3</v>
      </c>
      <c r="J45" s="90"/>
      <c r="K45" s="45"/>
      <c r="L45" s="45"/>
      <c r="M45" s="46"/>
      <c r="N45" s="44"/>
      <c r="O45" s="45"/>
      <c r="P45" s="45"/>
      <c r="Q45" s="46"/>
      <c r="R45" s="44"/>
      <c r="S45" s="45"/>
      <c r="T45" s="45"/>
      <c r="U45" s="46"/>
      <c r="V45" s="44"/>
      <c r="W45" s="45"/>
      <c r="X45" s="45"/>
      <c r="Y45" s="46"/>
      <c r="Z45" s="44"/>
      <c r="AA45" s="45"/>
      <c r="AB45" s="45"/>
      <c r="AC45" s="46"/>
      <c r="AD45" s="80" t="s">
        <v>50</v>
      </c>
      <c r="AE45" s="80" t="s">
        <v>54</v>
      </c>
    </row>
    <row r="46" spans="1:31" ht="15.75" thickBot="1" x14ac:dyDescent="0.3">
      <c r="A46" s="186" t="s">
        <v>157</v>
      </c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8"/>
    </row>
    <row r="47" spans="1:31" ht="25.5" x14ac:dyDescent="0.25">
      <c r="A47" s="75"/>
      <c r="B47" s="75" t="s">
        <v>243</v>
      </c>
      <c r="C47" s="42" t="s">
        <v>211</v>
      </c>
      <c r="D47" s="42" t="s">
        <v>340</v>
      </c>
      <c r="E47" s="76"/>
      <c r="F47" s="44">
        <v>5</v>
      </c>
      <c r="G47" s="45">
        <v>5</v>
      </c>
      <c r="H47" s="45" t="s">
        <v>27</v>
      </c>
      <c r="I47" s="46">
        <v>3</v>
      </c>
      <c r="J47" s="90"/>
      <c r="K47" s="45"/>
      <c r="L47" s="45"/>
      <c r="M47" s="46"/>
      <c r="N47" s="44"/>
      <c r="O47" s="45"/>
      <c r="P47" s="45"/>
      <c r="Q47" s="46"/>
      <c r="R47" s="44"/>
      <c r="S47" s="45"/>
      <c r="T47" s="45"/>
      <c r="U47" s="46"/>
      <c r="V47" s="44"/>
      <c r="W47" s="45"/>
      <c r="X47" s="45"/>
      <c r="Y47" s="46"/>
      <c r="Z47" s="44"/>
      <c r="AA47" s="45"/>
      <c r="AB47" s="45"/>
      <c r="AC47" s="46"/>
      <c r="AD47" s="135" t="s">
        <v>37</v>
      </c>
      <c r="AE47" s="80" t="s">
        <v>38</v>
      </c>
    </row>
    <row r="48" spans="1:31" ht="25.5" x14ac:dyDescent="0.25">
      <c r="A48" s="75"/>
      <c r="B48" s="75" t="s">
        <v>244</v>
      </c>
      <c r="C48" s="42" t="s">
        <v>209</v>
      </c>
      <c r="D48" s="42" t="s">
        <v>341</v>
      </c>
      <c r="E48" s="42" t="s">
        <v>211</v>
      </c>
      <c r="F48" s="44"/>
      <c r="G48" s="45"/>
      <c r="H48" s="45"/>
      <c r="I48" s="46"/>
      <c r="J48" s="90">
        <v>5</v>
      </c>
      <c r="K48" s="45">
        <v>10</v>
      </c>
      <c r="L48" s="45" t="s">
        <v>23</v>
      </c>
      <c r="M48" s="46">
        <v>3</v>
      </c>
      <c r="N48" s="44"/>
      <c r="O48" s="45"/>
      <c r="P48" s="45"/>
      <c r="Q48" s="46"/>
      <c r="R48" s="44"/>
      <c r="S48" s="45"/>
      <c r="T48" s="45"/>
      <c r="U48" s="46"/>
      <c r="V48" s="44"/>
      <c r="W48" s="45"/>
      <c r="X48" s="45"/>
      <c r="Y48" s="46"/>
      <c r="Z48" s="44"/>
      <c r="AA48" s="45"/>
      <c r="AB48" s="45"/>
      <c r="AC48" s="46"/>
      <c r="AD48" s="135" t="s">
        <v>37</v>
      </c>
      <c r="AE48" s="80" t="s">
        <v>38</v>
      </c>
    </row>
    <row r="49" spans="1:31" ht="25.5" x14ac:dyDescent="0.25">
      <c r="A49" s="75"/>
      <c r="B49" s="75" t="s">
        <v>245</v>
      </c>
      <c r="C49" s="42" t="s">
        <v>95</v>
      </c>
      <c r="D49" s="42" t="s">
        <v>342</v>
      </c>
      <c r="E49" s="42" t="s">
        <v>210</v>
      </c>
      <c r="F49" s="44"/>
      <c r="G49" s="45"/>
      <c r="H49" s="45"/>
      <c r="I49" s="46"/>
      <c r="J49" s="90"/>
      <c r="K49" s="45"/>
      <c r="L49" s="45"/>
      <c r="M49" s="46"/>
      <c r="N49" s="44">
        <v>5</v>
      </c>
      <c r="O49" s="45">
        <v>10</v>
      </c>
      <c r="P49" s="45" t="s">
        <v>23</v>
      </c>
      <c r="Q49" s="46">
        <v>3</v>
      </c>
      <c r="R49" s="44"/>
      <c r="S49" s="45"/>
      <c r="T49" s="45"/>
      <c r="U49" s="46"/>
      <c r="V49" s="44"/>
      <c r="W49" s="45"/>
      <c r="X49" s="45"/>
      <c r="Y49" s="46"/>
      <c r="Z49" s="44"/>
      <c r="AA49" s="45"/>
      <c r="AB49" s="45"/>
      <c r="AC49" s="46"/>
      <c r="AD49" s="135" t="s">
        <v>37</v>
      </c>
      <c r="AE49" s="80" t="s">
        <v>41</v>
      </c>
    </row>
    <row r="50" spans="1:31" ht="26.25" thickBot="1" x14ac:dyDescent="0.3">
      <c r="A50" s="75"/>
      <c r="B50" s="75" t="s">
        <v>246</v>
      </c>
      <c r="C50" s="42" t="s">
        <v>96</v>
      </c>
      <c r="D50" s="42" t="s">
        <v>343</v>
      </c>
      <c r="E50" s="42" t="s">
        <v>95</v>
      </c>
      <c r="F50" s="44"/>
      <c r="G50" s="45"/>
      <c r="H50" s="45"/>
      <c r="I50" s="46"/>
      <c r="J50" s="90"/>
      <c r="K50" s="45"/>
      <c r="L50" s="45"/>
      <c r="M50" s="46"/>
      <c r="N50" s="44"/>
      <c r="O50" s="45"/>
      <c r="P50" s="45"/>
      <c r="Q50" s="46"/>
      <c r="R50" s="44">
        <v>0</v>
      </c>
      <c r="S50" s="45">
        <v>10</v>
      </c>
      <c r="T50" s="45" t="s">
        <v>27</v>
      </c>
      <c r="U50" s="46">
        <v>3</v>
      </c>
      <c r="V50" s="44"/>
      <c r="W50" s="45"/>
      <c r="X50" s="45"/>
      <c r="Y50" s="46"/>
      <c r="Z50" s="44"/>
      <c r="AA50" s="45"/>
      <c r="AB50" s="45"/>
      <c r="AC50" s="46"/>
      <c r="AD50" s="135" t="s">
        <v>37</v>
      </c>
      <c r="AE50" s="80" t="s">
        <v>41</v>
      </c>
    </row>
    <row r="51" spans="1:31" ht="15.75" thickBot="1" x14ac:dyDescent="0.3">
      <c r="A51" s="186" t="s">
        <v>158</v>
      </c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8"/>
    </row>
    <row r="52" spans="1:31" x14ac:dyDescent="0.25">
      <c r="A52" s="68"/>
      <c r="B52" s="75" t="s">
        <v>247</v>
      </c>
      <c r="C52" s="42" t="s">
        <v>147</v>
      </c>
      <c r="D52" s="171" t="s">
        <v>344</v>
      </c>
      <c r="E52" s="106"/>
      <c r="F52" s="124"/>
      <c r="G52" s="125"/>
      <c r="H52" s="125"/>
      <c r="I52" s="126"/>
      <c r="J52" s="127">
        <v>5</v>
      </c>
      <c r="K52" s="128">
        <v>5</v>
      </c>
      <c r="L52" s="128" t="s">
        <v>23</v>
      </c>
      <c r="M52" s="129">
        <v>3</v>
      </c>
      <c r="N52" s="127"/>
      <c r="O52" s="128"/>
      <c r="P52" s="128"/>
      <c r="Q52" s="129"/>
      <c r="R52" s="127"/>
      <c r="S52" s="128"/>
      <c r="T52" s="128"/>
      <c r="U52" s="129"/>
      <c r="V52" s="44"/>
      <c r="W52" s="45"/>
      <c r="X52" s="45"/>
      <c r="Y52" s="46"/>
      <c r="Z52" s="44"/>
      <c r="AA52" s="45"/>
      <c r="AB52" s="45"/>
      <c r="AC52" s="46"/>
      <c r="AD52" s="80" t="s">
        <v>42</v>
      </c>
      <c r="AE52" s="80" t="s">
        <v>138</v>
      </c>
    </row>
    <row r="53" spans="1:31" x14ac:dyDescent="0.25">
      <c r="A53" s="68"/>
      <c r="B53" s="75" t="s">
        <v>248</v>
      </c>
      <c r="C53" s="42" t="s">
        <v>100</v>
      </c>
      <c r="D53" s="42" t="s">
        <v>345</v>
      </c>
      <c r="E53" s="42" t="s">
        <v>147</v>
      </c>
      <c r="F53" s="124"/>
      <c r="G53" s="125"/>
      <c r="H53" s="125"/>
      <c r="I53" s="126"/>
      <c r="J53" s="127"/>
      <c r="K53" s="128"/>
      <c r="L53" s="128"/>
      <c r="M53" s="129"/>
      <c r="N53" s="127">
        <v>5</v>
      </c>
      <c r="O53" s="128">
        <v>5</v>
      </c>
      <c r="P53" s="128" t="s">
        <v>27</v>
      </c>
      <c r="Q53" s="129">
        <v>3</v>
      </c>
      <c r="R53" s="127"/>
      <c r="S53" s="128"/>
      <c r="T53" s="128"/>
      <c r="U53" s="129"/>
      <c r="V53" s="44"/>
      <c r="W53" s="45"/>
      <c r="X53" s="45"/>
      <c r="Y53" s="46"/>
      <c r="Z53" s="44"/>
      <c r="AA53" s="45"/>
      <c r="AB53" s="45"/>
      <c r="AC53" s="46"/>
      <c r="AD53" s="80" t="s">
        <v>42</v>
      </c>
      <c r="AE53" s="80" t="s">
        <v>44</v>
      </c>
    </row>
    <row r="54" spans="1:31" ht="15.75" thickBot="1" x14ac:dyDescent="0.3">
      <c r="A54" s="68"/>
      <c r="B54" s="75" t="s">
        <v>249</v>
      </c>
      <c r="C54" s="42" t="s">
        <v>101</v>
      </c>
      <c r="D54" s="42" t="s">
        <v>346</v>
      </c>
      <c r="E54" s="42" t="s">
        <v>100</v>
      </c>
      <c r="F54" s="124"/>
      <c r="G54" s="125"/>
      <c r="H54" s="125"/>
      <c r="I54" s="126"/>
      <c r="J54" s="127"/>
      <c r="K54" s="128"/>
      <c r="L54" s="128"/>
      <c r="M54" s="129"/>
      <c r="N54" s="127"/>
      <c r="O54" s="128"/>
      <c r="P54" s="128"/>
      <c r="Q54" s="129"/>
      <c r="R54" s="127">
        <v>5</v>
      </c>
      <c r="S54" s="128">
        <v>10</v>
      </c>
      <c r="T54" s="128" t="s">
        <v>23</v>
      </c>
      <c r="U54" s="129">
        <v>4</v>
      </c>
      <c r="V54" s="44"/>
      <c r="W54" s="45"/>
      <c r="X54" s="45"/>
      <c r="Y54" s="46"/>
      <c r="Z54" s="51"/>
      <c r="AA54" s="52"/>
      <c r="AB54" s="52"/>
      <c r="AC54" s="53"/>
      <c r="AD54" s="80" t="s">
        <v>42</v>
      </c>
      <c r="AE54" s="80" t="s">
        <v>44</v>
      </c>
    </row>
    <row r="55" spans="1:31" ht="15.75" thickBot="1" x14ac:dyDescent="0.3">
      <c r="A55" s="186" t="s">
        <v>159</v>
      </c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8"/>
    </row>
    <row r="56" spans="1:31" x14ac:dyDescent="0.25">
      <c r="A56" s="68"/>
      <c r="B56" s="75" t="s">
        <v>250</v>
      </c>
      <c r="C56" s="42" t="s">
        <v>102</v>
      </c>
      <c r="D56" s="171" t="s">
        <v>347</v>
      </c>
      <c r="E56" s="106"/>
      <c r="F56" s="44">
        <v>5</v>
      </c>
      <c r="G56" s="45">
        <v>5</v>
      </c>
      <c r="H56" s="45" t="s">
        <v>27</v>
      </c>
      <c r="I56" s="46">
        <v>3</v>
      </c>
      <c r="J56" s="44"/>
      <c r="K56" s="45"/>
      <c r="L56" s="45"/>
      <c r="M56" s="46"/>
      <c r="N56" s="44"/>
      <c r="O56" s="45"/>
      <c r="P56" s="45"/>
      <c r="Q56" s="46"/>
      <c r="R56" s="44"/>
      <c r="S56" s="45"/>
      <c r="T56" s="45"/>
      <c r="U56" s="46"/>
      <c r="V56" s="44"/>
      <c r="W56" s="45"/>
      <c r="X56" s="45"/>
      <c r="Y56" s="46"/>
      <c r="Z56" s="51"/>
      <c r="AA56" s="52"/>
      <c r="AB56" s="52"/>
      <c r="AC56" s="53"/>
      <c r="AD56" s="80" t="s">
        <v>42</v>
      </c>
      <c r="AE56" s="80" t="s">
        <v>139</v>
      </c>
    </row>
    <row r="57" spans="1:31" x14ac:dyDescent="0.25">
      <c r="A57" s="68"/>
      <c r="B57" s="75" t="s">
        <v>251</v>
      </c>
      <c r="C57" s="42" t="s">
        <v>190</v>
      </c>
      <c r="D57" s="42" t="s">
        <v>348</v>
      </c>
      <c r="E57" s="42" t="s">
        <v>102</v>
      </c>
      <c r="F57" s="44"/>
      <c r="G57" s="45"/>
      <c r="H57" s="45"/>
      <c r="I57" s="46"/>
      <c r="J57" s="44">
        <v>5</v>
      </c>
      <c r="K57" s="45">
        <v>10</v>
      </c>
      <c r="L57" s="45" t="s">
        <v>27</v>
      </c>
      <c r="M57" s="46">
        <v>4</v>
      </c>
      <c r="N57" s="44"/>
      <c r="O57" s="45"/>
      <c r="P57" s="45"/>
      <c r="Q57" s="46"/>
      <c r="R57" s="44"/>
      <c r="S57" s="45"/>
      <c r="T57" s="45"/>
      <c r="U57" s="46"/>
      <c r="V57" s="44"/>
      <c r="W57" s="45"/>
      <c r="X57" s="45"/>
      <c r="Y57" s="46"/>
      <c r="Z57" s="44"/>
      <c r="AA57" s="45"/>
      <c r="AB57" s="45"/>
      <c r="AC57" s="46"/>
      <c r="AD57" s="80" t="s">
        <v>42</v>
      </c>
      <c r="AE57" s="80" t="s">
        <v>104</v>
      </c>
    </row>
    <row r="58" spans="1:31" ht="15.75" thickBot="1" x14ac:dyDescent="0.3">
      <c r="A58" s="68"/>
      <c r="B58" s="75" t="s">
        <v>252</v>
      </c>
      <c r="C58" s="42" t="s">
        <v>103</v>
      </c>
      <c r="D58" s="171" t="s">
        <v>349</v>
      </c>
      <c r="E58" s="106"/>
      <c r="F58" s="44"/>
      <c r="G58" s="45"/>
      <c r="H58" s="45"/>
      <c r="I58" s="46"/>
      <c r="J58" s="44"/>
      <c r="K58" s="45"/>
      <c r="L58" s="45"/>
      <c r="M58" s="46"/>
      <c r="N58" s="44">
        <v>0</v>
      </c>
      <c r="O58" s="45">
        <v>5</v>
      </c>
      <c r="P58" s="45" t="s">
        <v>27</v>
      </c>
      <c r="Q58" s="46">
        <v>3</v>
      </c>
      <c r="R58" s="44"/>
      <c r="S58" s="45"/>
      <c r="T58" s="45"/>
      <c r="U58" s="46"/>
      <c r="V58" s="44"/>
      <c r="W58" s="45"/>
      <c r="X58" s="45"/>
      <c r="Y58" s="46"/>
      <c r="Z58" s="44"/>
      <c r="AA58" s="45"/>
      <c r="AB58" s="45"/>
      <c r="AC58" s="46"/>
      <c r="AD58" s="80" t="s">
        <v>42</v>
      </c>
      <c r="AE58" s="80" t="s">
        <v>104</v>
      </c>
    </row>
    <row r="59" spans="1:31" ht="15.75" thickBot="1" x14ac:dyDescent="0.3">
      <c r="A59" s="186" t="s">
        <v>160</v>
      </c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8"/>
    </row>
    <row r="60" spans="1:31" x14ac:dyDescent="0.25">
      <c r="A60" s="68"/>
      <c r="B60" s="75" t="s">
        <v>253</v>
      </c>
      <c r="C60" s="130" t="s">
        <v>144</v>
      </c>
      <c r="D60" s="173" t="s">
        <v>350</v>
      </c>
      <c r="E60" s="106"/>
      <c r="F60" s="127">
        <v>5</v>
      </c>
      <c r="G60" s="128">
        <v>5</v>
      </c>
      <c r="H60" s="128" t="s">
        <v>23</v>
      </c>
      <c r="I60" s="129">
        <v>3</v>
      </c>
      <c r="J60" s="127"/>
      <c r="K60" s="128"/>
      <c r="L60" s="128"/>
      <c r="M60" s="129"/>
      <c r="N60" s="127"/>
      <c r="O60" s="128"/>
      <c r="P60" s="128"/>
      <c r="Q60" s="129"/>
      <c r="R60" s="44"/>
      <c r="S60" s="45"/>
      <c r="T60" s="45"/>
      <c r="U60" s="46"/>
      <c r="V60" s="44"/>
      <c r="W60" s="45"/>
      <c r="X60" s="45"/>
      <c r="Y60" s="46"/>
      <c r="Z60" s="45"/>
      <c r="AA60" s="45"/>
      <c r="AB60" s="46"/>
      <c r="AC60" s="45"/>
      <c r="AD60" s="65" t="s">
        <v>50</v>
      </c>
      <c r="AE60" s="80" t="s">
        <v>43</v>
      </c>
    </row>
    <row r="61" spans="1:31" x14ac:dyDescent="0.25">
      <c r="A61" s="68"/>
      <c r="B61" s="75" t="s">
        <v>254</v>
      </c>
      <c r="C61" s="130" t="s">
        <v>145</v>
      </c>
      <c r="D61" s="130" t="s">
        <v>351</v>
      </c>
      <c r="E61" s="130" t="s">
        <v>144</v>
      </c>
      <c r="F61" s="127"/>
      <c r="G61" s="128"/>
      <c r="H61" s="128"/>
      <c r="I61" s="129"/>
      <c r="J61" s="127">
        <v>5</v>
      </c>
      <c r="K61" s="128">
        <v>5</v>
      </c>
      <c r="L61" s="128" t="s">
        <v>23</v>
      </c>
      <c r="M61" s="129">
        <v>3</v>
      </c>
      <c r="N61" s="127"/>
      <c r="O61" s="128"/>
      <c r="P61" s="128"/>
      <c r="Q61" s="129"/>
      <c r="R61" s="44"/>
      <c r="S61" s="45"/>
      <c r="T61" s="45"/>
      <c r="U61" s="46"/>
      <c r="V61" s="44"/>
      <c r="W61" s="45"/>
      <c r="X61" s="45"/>
      <c r="Y61" s="46"/>
      <c r="Z61" s="45"/>
      <c r="AA61" s="45"/>
      <c r="AB61" s="46"/>
      <c r="AC61" s="45"/>
      <c r="AD61" s="80" t="s">
        <v>50</v>
      </c>
      <c r="AE61" s="80" t="s">
        <v>43</v>
      </c>
    </row>
    <row r="62" spans="1:31" ht="15.75" thickBot="1" x14ac:dyDescent="0.3">
      <c r="A62" s="68"/>
      <c r="B62" s="75" t="s">
        <v>255</v>
      </c>
      <c r="C62" s="130" t="s">
        <v>191</v>
      </c>
      <c r="D62" s="130" t="s">
        <v>352</v>
      </c>
      <c r="E62" s="130" t="s">
        <v>145</v>
      </c>
      <c r="F62" s="127"/>
      <c r="G62" s="128"/>
      <c r="H62" s="128"/>
      <c r="I62" s="129"/>
      <c r="J62" s="127"/>
      <c r="K62" s="128"/>
      <c r="L62" s="128"/>
      <c r="M62" s="129"/>
      <c r="N62" s="127">
        <v>10</v>
      </c>
      <c r="O62" s="128">
        <v>10</v>
      </c>
      <c r="P62" s="128" t="s">
        <v>23</v>
      </c>
      <c r="Q62" s="129">
        <v>6</v>
      </c>
      <c r="R62" s="44"/>
      <c r="S62" s="45"/>
      <c r="T62" s="45"/>
      <c r="U62" s="46"/>
      <c r="V62" s="44"/>
      <c r="W62" s="45"/>
      <c r="X62" s="45"/>
      <c r="Y62" s="46"/>
      <c r="Z62" s="45"/>
      <c r="AA62" s="45"/>
      <c r="AB62" s="46"/>
      <c r="AC62" s="45"/>
      <c r="AD62" s="80" t="s">
        <v>42</v>
      </c>
      <c r="AE62" s="80" t="s">
        <v>105</v>
      </c>
    </row>
    <row r="63" spans="1:31" ht="15.75" thickBot="1" x14ac:dyDescent="0.3">
      <c r="A63" s="186" t="s">
        <v>161</v>
      </c>
      <c r="B63" s="187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7"/>
      <c r="AC63" s="187"/>
      <c r="AD63" s="187"/>
      <c r="AE63" s="188"/>
    </row>
    <row r="64" spans="1:31" x14ac:dyDescent="0.25">
      <c r="A64" s="68"/>
      <c r="B64" s="75" t="s">
        <v>256</v>
      </c>
      <c r="C64" s="42" t="s">
        <v>106</v>
      </c>
      <c r="D64" s="171" t="s">
        <v>353</v>
      </c>
      <c r="E64" s="106"/>
      <c r="F64" s="127"/>
      <c r="G64" s="128"/>
      <c r="H64" s="128"/>
      <c r="I64" s="129"/>
      <c r="J64" s="127"/>
      <c r="K64" s="128"/>
      <c r="L64" s="128"/>
      <c r="M64" s="129"/>
      <c r="N64" s="127">
        <v>5</v>
      </c>
      <c r="O64" s="128">
        <v>5</v>
      </c>
      <c r="P64" s="128" t="s">
        <v>23</v>
      </c>
      <c r="Q64" s="129">
        <v>4</v>
      </c>
      <c r="R64" s="127"/>
      <c r="S64" s="128"/>
      <c r="T64" s="128"/>
      <c r="U64" s="129"/>
      <c r="V64" s="44"/>
      <c r="W64" s="45"/>
      <c r="X64" s="45"/>
      <c r="Y64" s="46"/>
      <c r="Z64" s="44"/>
      <c r="AA64" s="45"/>
      <c r="AB64" s="45"/>
      <c r="AC64" s="46"/>
      <c r="AD64" s="80" t="s">
        <v>48</v>
      </c>
      <c r="AE64" s="80" t="s">
        <v>49</v>
      </c>
    </row>
    <row r="65" spans="1:31" ht="15.75" thickBot="1" x14ac:dyDescent="0.3">
      <c r="A65" s="68"/>
      <c r="B65" s="75" t="s">
        <v>257</v>
      </c>
      <c r="C65" s="42" t="s">
        <v>107</v>
      </c>
      <c r="D65" s="42" t="s">
        <v>354</v>
      </c>
      <c r="E65" s="42" t="s">
        <v>106</v>
      </c>
      <c r="F65" s="127"/>
      <c r="G65" s="128"/>
      <c r="H65" s="128"/>
      <c r="I65" s="129"/>
      <c r="J65" s="127"/>
      <c r="K65" s="128"/>
      <c r="L65" s="128"/>
      <c r="M65" s="129"/>
      <c r="N65" s="127"/>
      <c r="O65" s="128"/>
      <c r="P65" s="128"/>
      <c r="Q65" s="129"/>
      <c r="R65" s="127">
        <v>5</v>
      </c>
      <c r="S65" s="128">
        <v>10</v>
      </c>
      <c r="T65" s="128" t="s">
        <v>27</v>
      </c>
      <c r="U65" s="129">
        <v>4</v>
      </c>
      <c r="V65" s="44"/>
      <c r="W65" s="45"/>
      <c r="X65" s="45"/>
      <c r="Y65" s="46"/>
      <c r="Z65" s="51"/>
      <c r="AA65" s="52"/>
      <c r="AB65" s="52"/>
      <c r="AC65" s="53"/>
      <c r="AD65" s="80" t="s">
        <v>48</v>
      </c>
      <c r="AE65" s="80" t="s">
        <v>49</v>
      </c>
    </row>
    <row r="66" spans="1:31" ht="15.75" thickBot="1" x14ac:dyDescent="0.3">
      <c r="A66" s="55"/>
      <c r="B66" s="56"/>
      <c r="C66" s="57" t="s">
        <v>28</v>
      </c>
      <c r="D66" s="172"/>
      <c r="E66" s="56"/>
      <c r="F66" s="55">
        <f>SUM(F64:F65,F64:F65,F60:F62,F56:F58,F52:F54,F47:F50,F44:F45)</f>
        <v>20</v>
      </c>
      <c r="G66" s="59">
        <f>SUM(G64:G65,G60:G62,G56:G58,G52:G54,G47:G50,G44:G45)</f>
        <v>30</v>
      </c>
      <c r="H66" s="59"/>
      <c r="I66" s="60">
        <f>SUM(I64:I65,I60:I62,I56:I58,I52:I54,I47:I50,I44:I45)</f>
        <v>15</v>
      </c>
      <c r="J66" s="55">
        <f>SUM(J44:J45,J47:J50,J52:J54,J56:J58,J60:J62,J64:J65)</f>
        <v>20</v>
      </c>
      <c r="K66" s="59">
        <f>SUM(K64:K65,K44:K45,K47:K50,K52:K54,K56:K58,K61:K62,K64:K65)</f>
        <v>30</v>
      </c>
      <c r="L66" s="59"/>
      <c r="M66" s="60">
        <f>SUM(M44:M45,M47:M50,M52:M54,M56:M58,M60:M62,M64:M65)</f>
        <v>13</v>
      </c>
      <c r="N66" s="55">
        <f>SUM(N64:N64,N44:N45,N47:N50,N52:N54,N56:N58,N61:N62,N64:N64)</f>
        <v>30</v>
      </c>
      <c r="O66" s="59">
        <f>SUM(O64:O65,O60:O62,O56:O58,O52:O54,O47:O50,O44:O45)</f>
        <v>35</v>
      </c>
      <c r="P66" s="59"/>
      <c r="Q66" s="60">
        <f>SUM(Q64:Q65,Q60:Q62,Q56:Q58,Q52:Q54,Q47:Q50,Q44:Q45)</f>
        <v>19</v>
      </c>
      <c r="R66" s="55">
        <f>SUM(R65,R64,R60:R62,R56:R58,R52:R54,R47:R50,R44:R45)</f>
        <v>10</v>
      </c>
      <c r="S66" s="59">
        <f>SUM(S65,S64,S60:S62,S56:S58,S52:S53,S54,S47:S50,S44:S45)</f>
        <v>30</v>
      </c>
      <c r="T66" s="59"/>
      <c r="U66" s="60">
        <f>SUM(U65,U64:U64,U60:U62,U56:U58,U52:U54,U47:U50,U44:U45)</f>
        <v>11</v>
      </c>
      <c r="V66" s="55">
        <f>SUM(V64:V65,V61:V62,V56:V58,V52:V54,V47:V50,V44:V45)</f>
        <v>0</v>
      </c>
      <c r="W66" s="59">
        <f>SUM(W64:W65,W61:W62,W56:W58,W52:W54,W47:W50,W44:W45)</f>
        <v>0</v>
      </c>
      <c r="X66" s="59"/>
      <c r="Y66" s="60">
        <f>SUM(Y64:Y65,Y61:Y62,Y56:Y58,Y52:Y54,Y47:Y50,Y44:Y45)</f>
        <v>0</v>
      </c>
      <c r="Z66" s="55">
        <f>SUM(Z64:Z65,Z61:Z62,Z56:Z58,Z52:Z54,Z47:Z50,Z44:Z45)</f>
        <v>0</v>
      </c>
      <c r="AA66" s="59">
        <f>SUM(AA64:AA65,AA61:AA62,AA56:AA58,AA52:AA54,AA47:AA50,AA44:AA45)</f>
        <v>0</v>
      </c>
      <c r="AB66" s="59"/>
      <c r="AC66" s="60">
        <f>SUM(AC64:AC65,AC61:AC62,AC56:AC58,AC52:AC54,AC47:AC50,AC44:AC45)</f>
        <v>0</v>
      </c>
      <c r="AD66" s="98"/>
      <c r="AE66" s="58"/>
    </row>
    <row r="67" spans="1:31" ht="24" customHeight="1" thickBot="1" x14ac:dyDescent="0.3">
      <c r="A67" s="183" t="s">
        <v>176</v>
      </c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5"/>
    </row>
    <row r="68" spans="1:31" s="108" customFormat="1" ht="14.25" x14ac:dyDescent="0.2">
      <c r="A68" s="75"/>
      <c r="B68" s="75" t="s">
        <v>258</v>
      </c>
      <c r="C68" s="99" t="s">
        <v>108</v>
      </c>
      <c r="D68" s="99" t="s">
        <v>355</v>
      </c>
      <c r="E68" s="42"/>
      <c r="F68" s="44">
        <v>0</v>
      </c>
      <c r="G68" s="45">
        <v>15</v>
      </c>
      <c r="H68" s="45" t="s">
        <v>27</v>
      </c>
      <c r="I68" s="46">
        <v>3</v>
      </c>
      <c r="J68" s="44"/>
      <c r="K68" s="45"/>
      <c r="L68" s="45"/>
      <c r="M68" s="46"/>
      <c r="N68" s="44"/>
      <c r="O68" s="45"/>
      <c r="P68" s="45"/>
      <c r="Q68" s="46"/>
      <c r="R68" s="44"/>
      <c r="S68" s="45"/>
      <c r="T68" s="45"/>
      <c r="U68" s="46"/>
      <c r="V68" s="44"/>
      <c r="W68" s="45"/>
      <c r="X68" s="45"/>
      <c r="Y68" s="46"/>
      <c r="Z68" s="44"/>
      <c r="AA68" s="45"/>
      <c r="AB68" s="45"/>
      <c r="AC68" s="46"/>
      <c r="AD68" s="65" t="s">
        <v>50</v>
      </c>
      <c r="AE68" s="80" t="s">
        <v>112</v>
      </c>
    </row>
    <row r="69" spans="1:31" s="108" customFormat="1" ht="14.25" x14ac:dyDescent="0.2">
      <c r="A69" s="75"/>
      <c r="B69" s="75" t="s">
        <v>259</v>
      </c>
      <c r="C69" s="99" t="s">
        <v>143</v>
      </c>
      <c r="D69" s="99" t="s">
        <v>356</v>
      </c>
      <c r="E69" s="42" t="s">
        <v>150</v>
      </c>
      <c r="F69" s="44"/>
      <c r="G69" s="45"/>
      <c r="H69" s="45"/>
      <c r="I69" s="46"/>
      <c r="J69" s="44">
        <v>0</v>
      </c>
      <c r="K69" s="45">
        <v>20</v>
      </c>
      <c r="L69" s="45" t="s">
        <v>27</v>
      </c>
      <c r="M69" s="46">
        <v>3</v>
      </c>
      <c r="N69" s="44"/>
      <c r="O69" s="45"/>
      <c r="P69" s="45"/>
      <c r="Q69" s="46"/>
      <c r="R69" s="44"/>
      <c r="S69" s="45"/>
      <c r="T69" s="45"/>
      <c r="U69" s="46"/>
      <c r="V69" s="44"/>
      <c r="W69" s="45"/>
      <c r="X69" s="45"/>
      <c r="Y69" s="46"/>
      <c r="Z69" s="44"/>
      <c r="AA69" s="45"/>
      <c r="AB69" s="45"/>
      <c r="AC69" s="46"/>
      <c r="AD69" s="94" t="s">
        <v>50</v>
      </c>
      <c r="AE69" s="80" t="s">
        <v>111</v>
      </c>
    </row>
    <row r="70" spans="1:31" s="108" customFormat="1" ht="14.25" x14ac:dyDescent="0.2">
      <c r="A70" s="75"/>
      <c r="B70" s="75" t="s">
        <v>260</v>
      </c>
      <c r="C70" s="99" t="s">
        <v>142</v>
      </c>
      <c r="D70" s="99" t="s">
        <v>357</v>
      </c>
      <c r="E70" s="42" t="s">
        <v>151</v>
      </c>
      <c r="F70" s="44"/>
      <c r="G70" s="45"/>
      <c r="H70" s="45"/>
      <c r="I70" s="46"/>
      <c r="J70" s="44"/>
      <c r="K70" s="45"/>
      <c r="L70" s="45"/>
      <c r="M70" s="46"/>
      <c r="N70" s="44">
        <v>0</v>
      </c>
      <c r="O70" s="45">
        <v>20</v>
      </c>
      <c r="P70" s="45" t="s">
        <v>27</v>
      </c>
      <c r="Q70" s="46">
        <v>4</v>
      </c>
      <c r="R70" s="44"/>
      <c r="S70" s="45"/>
      <c r="T70" s="45"/>
      <c r="U70" s="46"/>
      <c r="V70" s="44"/>
      <c r="W70" s="45"/>
      <c r="X70" s="45"/>
      <c r="Y70" s="46"/>
      <c r="Z70" s="44"/>
      <c r="AA70" s="45"/>
      <c r="AB70" s="45"/>
      <c r="AC70" s="46"/>
      <c r="AD70" s="94" t="s">
        <v>50</v>
      </c>
      <c r="AE70" s="80" t="s">
        <v>111</v>
      </c>
    </row>
    <row r="71" spans="1:31" s="108" customFormat="1" ht="14.25" x14ac:dyDescent="0.2">
      <c r="A71" s="75"/>
      <c r="B71" s="75" t="s">
        <v>261</v>
      </c>
      <c r="C71" s="131" t="s">
        <v>193</v>
      </c>
      <c r="D71" s="131" t="s">
        <v>358</v>
      </c>
      <c r="E71" s="42" t="s">
        <v>192</v>
      </c>
      <c r="F71" s="44"/>
      <c r="G71" s="45"/>
      <c r="H71" s="45"/>
      <c r="I71" s="46"/>
      <c r="J71" s="44"/>
      <c r="K71" s="45"/>
      <c r="L71" s="45"/>
      <c r="M71" s="46"/>
      <c r="N71" s="44"/>
      <c r="O71" s="45"/>
      <c r="P71" s="45"/>
      <c r="Q71" s="46"/>
      <c r="R71" s="44">
        <v>0</v>
      </c>
      <c r="S71" s="45">
        <v>20</v>
      </c>
      <c r="T71" s="45" t="s">
        <v>27</v>
      </c>
      <c r="U71" s="46">
        <v>4</v>
      </c>
      <c r="V71" s="44"/>
      <c r="W71" s="45"/>
      <c r="X71" s="45"/>
      <c r="Y71" s="46"/>
      <c r="Z71" s="44"/>
      <c r="AA71" s="45"/>
      <c r="AB71" s="45"/>
      <c r="AC71" s="46"/>
      <c r="AD71" s="94" t="s">
        <v>50</v>
      </c>
      <c r="AE71" s="80" t="s">
        <v>111</v>
      </c>
    </row>
    <row r="72" spans="1:31" s="108" customFormat="1" ht="14.25" x14ac:dyDescent="0.2">
      <c r="A72" s="75"/>
      <c r="B72" s="75" t="s">
        <v>262</v>
      </c>
      <c r="C72" s="131" t="s">
        <v>148</v>
      </c>
      <c r="D72" s="131" t="s">
        <v>359</v>
      </c>
      <c r="E72" s="42" t="s">
        <v>152</v>
      </c>
      <c r="F72" s="44"/>
      <c r="G72" s="45"/>
      <c r="H72" s="45"/>
      <c r="I72" s="46"/>
      <c r="J72" s="44"/>
      <c r="K72" s="45"/>
      <c r="L72" s="45"/>
      <c r="M72" s="46"/>
      <c r="N72" s="44"/>
      <c r="O72" s="45"/>
      <c r="P72" s="45"/>
      <c r="Q72" s="46"/>
      <c r="R72" s="44"/>
      <c r="S72" s="45"/>
      <c r="T72" s="45"/>
      <c r="U72" s="46"/>
      <c r="V72" s="44">
        <v>0</v>
      </c>
      <c r="W72" s="45">
        <v>20</v>
      </c>
      <c r="X72" s="45" t="s">
        <v>27</v>
      </c>
      <c r="Y72" s="46">
        <v>4</v>
      </c>
      <c r="Z72" s="44"/>
      <c r="AA72" s="45"/>
      <c r="AB72" s="45"/>
      <c r="AC72" s="46"/>
      <c r="AD72" s="94" t="s">
        <v>50</v>
      </c>
      <c r="AE72" s="80" t="s">
        <v>111</v>
      </c>
    </row>
    <row r="73" spans="1:31" s="108" customFormat="1" thickBot="1" x14ac:dyDescent="0.25">
      <c r="A73" s="75"/>
      <c r="B73" s="75" t="s">
        <v>263</v>
      </c>
      <c r="C73" s="99" t="s">
        <v>109</v>
      </c>
      <c r="D73" s="99" t="s">
        <v>360</v>
      </c>
      <c r="E73" s="42" t="s">
        <v>149</v>
      </c>
      <c r="F73" s="44"/>
      <c r="G73" s="45"/>
      <c r="H73" s="45"/>
      <c r="I73" s="46"/>
      <c r="J73" s="44"/>
      <c r="K73" s="45"/>
      <c r="L73" s="45"/>
      <c r="M73" s="46"/>
      <c r="N73" s="44"/>
      <c r="O73" s="45"/>
      <c r="P73" s="45"/>
      <c r="Q73" s="46"/>
      <c r="R73" s="44"/>
      <c r="S73" s="45"/>
      <c r="T73" s="45"/>
      <c r="U73" s="46"/>
      <c r="V73" s="44"/>
      <c r="W73" s="45"/>
      <c r="X73" s="45"/>
      <c r="Y73" s="46"/>
      <c r="Z73" s="44">
        <v>0</v>
      </c>
      <c r="AA73" s="45">
        <v>100</v>
      </c>
      <c r="AB73" s="45" t="s">
        <v>110</v>
      </c>
      <c r="AC73" s="46">
        <v>10</v>
      </c>
      <c r="AD73" s="80" t="s">
        <v>50</v>
      </c>
      <c r="AE73" s="80" t="s">
        <v>112</v>
      </c>
    </row>
    <row r="74" spans="1:31" ht="15.75" thickBot="1" x14ac:dyDescent="0.3">
      <c r="A74" s="55"/>
      <c r="B74" s="56"/>
      <c r="C74" s="57" t="s">
        <v>28</v>
      </c>
      <c r="D74" s="172"/>
      <c r="E74" s="56"/>
      <c r="F74" s="55">
        <f>SUM(F68:F73)</f>
        <v>0</v>
      </c>
      <c r="G74" s="59">
        <f>SUM(G68:G73)</f>
        <v>15</v>
      </c>
      <c r="H74" s="59"/>
      <c r="I74" s="60">
        <f>SUM(I68:I73)</f>
        <v>3</v>
      </c>
      <c r="J74" s="55">
        <f>SUM(J68:J73)</f>
        <v>0</v>
      </c>
      <c r="K74" s="59">
        <f>SUM(K68:K73)</f>
        <v>20</v>
      </c>
      <c r="L74" s="59"/>
      <c r="M74" s="60">
        <f>SUM(M68:M73)</f>
        <v>3</v>
      </c>
      <c r="N74" s="55">
        <f>SUM(N68:N73)</f>
        <v>0</v>
      </c>
      <c r="O74" s="59">
        <f>SUM(O68:O73)</f>
        <v>20</v>
      </c>
      <c r="P74" s="59"/>
      <c r="Q74" s="60">
        <f>SUM(Q68:Q73)</f>
        <v>4</v>
      </c>
      <c r="R74" s="55">
        <f>SUM(R68:R73)</f>
        <v>0</v>
      </c>
      <c r="S74" s="59">
        <f>SUM(S68:S73)</f>
        <v>20</v>
      </c>
      <c r="T74" s="59"/>
      <c r="U74" s="60">
        <f>SUM(U68:U73)</f>
        <v>4</v>
      </c>
      <c r="V74" s="55">
        <f>SUM(V68:V73)</f>
        <v>0</v>
      </c>
      <c r="W74" s="59">
        <f>SUM(W68:W73)</f>
        <v>20</v>
      </c>
      <c r="X74" s="59"/>
      <c r="Y74" s="60">
        <f>SUM(Y68:Y73)</f>
        <v>4</v>
      </c>
      <c r="Z74" s="55">
        <f>SUM(Z68:Z73)</f>
        <v>0</v>
      </c>
      <c r="AA74" s="59">
        <f>SUM(AA73,AA68:AA72)</f>
        <v>100</v>
      </c>
      <c r="AB74" s="59"/>
      <c r="AC74" s="60">
        <f>SUM(AC68:AC73)</f>
        <v>10</v>
      </c>
      <c r="AD74" s="98"/>
      <c r="AE74" s="58"/>
    </row>
    <row r="75" spans="1:31" ht="23.25" customHeight="1" thickBot="1" x14ac:dyDescent="0.3">
      <c r="A75" s="183" t="s">
        <v>201</v>
      </c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5"/>
    </row>
    <row r="76" spans="1:31" ht="25.5" x14ac:dyDescent="0.25">
      <c r="A76" s="75"/>
      <c r="B76" s="75" t="s">
        <v>264</v>
      </c>
      <c r="C76" s="42" t="s">
        <v>195</v>
      </c>
      <c r="D76" s="171" t="s">
        <v>361</v>
      </c>
      <c r="E76" s="89"/>
      <c r="F76" s="44"/>
      <c r="G76" s="45"/>
      <c r="H76" s="45"/>
      <c r="I76" s="46"/>
      <c r="J76" s="44"/>
      <c r="K76" s="45"/>
      <c r="L76" s="45"/>
      <c r="M76" s="46"/>
      <c r="N76" s="44"/>
      <c r="O76" s="45"/>
      <c r="P76" s="45"/>
      <c r="Q76" s="46"/>
      <c r="R76" s="44">
        <v>5</v>
      </c>
      <c r="S76" s="45">
        <v>0</v>
      </c>
      <c r="T76" s="45" t="s">
        <v>27</v>
      </c>
      <c r="U76" s="46">
        <v>3</v>
      </c>
      <c r="V76" s="44"/>
      <c r="W76" s="45"/>
      <c r="X76" s="45"/>
      <c r="Y76" s="46"/>
      <c r="Z76" s="44"/>
      <c r="AA76" s="45"/>
      <c r="AB76" s="45"/>
      <c r="AC76" s="46"/>
      <c r="AD76" s="135" t="s">
        <v>37</v>
      </c>
      <c r="AE76" s="80" t="s">
        <v>39</v>
      </c>
    </row>
    <row r="77" spans="1:31" x14ac:dyDescent="0.25">
      <c r="A77" s="67"/>
      <c r="B77" s="75" t="s">
        <v>265</v>
      </c>
      <c r="C77" s="92" t="s">
        <v>196</v>
      </c>
      <c r="D77" s="92" t="s">
        <v>362</v>
      </c>
      <c r="E77" s="84"/>
      <c r="F77" s="51"/>
      <c r="G77" s="52"/>
      <c r="H77" s="52"/>
      <c r="I77" s="53"/>
      <c r="J77" s="51"/>
      <c r="K77" s="52"/>
      <c r="L77" s="52"/>
      <c r="M77" s="53"/>
      <c r="N77" s="51"/>
      <c r="O77" s="52"/>
      <c r="P77" s="52"/>
      <c r="Q77" s="53"/>
      <c r="R77" s="51"/>
      <c r="S77" s="52"/>
      <c r="T77" s="52"/>
      <c r="U77" s="53"/>
      <c r="V77" s="51">
        <v>5</v>
      </c>
      <c r="W77" s="45">
        <v>0</v>
      </c>
      <c r="X77" s="52" t="s">
        <v>27</v>
      </c>
      <c r="Y77" s="53">
        <v>3</v>
      </c>
      <c r="Z77" s="51"/>
      <c r="AA77" s="52"/>
      <c r="AB77" s="52"/>
      <c r="AC77" s="53"/>
      <c r="AD77" s="135" t="s">
        <v>50</v>
      </c>
      <c r="AE77" s="94" t="s">
        <v>121</v>
      </c>
    </row>
    <row r="78" spans="1:31" ht="26.25" thickBot="1" x14ac:dyDescent="0.3">
      <c r="A78" s="100"/>
      <c r="B78" s="68" t="s">
        <v>266</v>
      </c>
      <c r="C78" s="92" t="s">
        <v>197</v>
      </c>
      <c r="D78" s="92" t="s">
        <v>363</v>
      </c>
      <c r="E78" s="84"/>
      <c r="F78" s="70"/>
      <c r="G78" s="71"/>
      <c r="H78" s="71"/>
      <c r="I78" s="72"/>
      <c r="J78" s="70"/>
      <c r="K78" s="71"/>
      <c r="L78" s="71"/>
      <c r="M78" s="72"/>
      <c r="N78" s="70"/>
      <c r="O78" s="71"/>
      <c r="P78" s="71"/>
      <c r="Q78" s="72"/>
      <c r="R78" s="70"/>
      <c r="S78" s="71"/>
      <c r="T78" s="71"/>
      <c r="U78" s="72"/>
      <c r="V78" s="70"/>
      <c r="W78" s="71"/>
      <c r="X78" s="71"/>
      <c r="Y78" s="72"/>
      <c r="Z78" s="70">
        <v>0</v>
      </c>
      <c r="AA78" s="71">
        <v>0</v>
      </c>
      <c r="AB78" s="71" t="s">
        <v>27</v>
      </c>
      <c r="AC78" s="72">
        <v>4</v>
      </c>
      <c r="AD78" s="135" t="s">
        <v>37</v>
      </c>
      <c r="AE78" s="73" t="s">
        <v>39</v>
      </c>
    </row>
    <row r="79" spans="1:31" ht="15.75" thickBot="1" x14ac:dyDescent="0.3">
      <c r="A79" s="55"/>
      <c r="B79" s="56"/>
      <c r="C79" s="57" t="s">
        <v>28</v>
      </c>
      <c r="D79" s="172"/>
      <c r="E79" s="56"/>
      <c r="F79" s="101">
        <f>SUM(F76:F78)</f>
        <v>0</v>
      </c>
      <c r="G79" s="88">
        <f>SUM(G76:G78)</f>
        <v>0</v>
      </c>
      <c r="H79" s="59"/>
      <c r="I79" s="105">
        <f>SUM(I76:I78)</f>
        <v>0</v>
      </c>
      <c r="J79" s="101">
        <f>SUM(J76:J78)</f>
        <v>0</v>
      </c>
      <c r="K79" s="59">
        <f>SUM(K76:K78)</f>
        <v>0</v>
      </c>
      <c r="L79" s="102"/>
      <c r="M79" s="60">
        <f>SUM(M76:M78)</f>
        <v>0</v>
      </c>
      <c r="N79" s="101">
        <f>SUM(N76:N78)</f>
        <v>0</v>
      </c>
      <c r="O79" s="88">
        <f>SUM(O76:O78)</f>
        <v>0</v>
      </c>
      <c r="P79" s="88"/>
      <c r="Q79" s="60">
        <f>SUM(Q76:Q78)</f>
        <v>0</v>
      </c>
      <c r="R79" s="101">
        <f>SUM(R76:R78)</f>
        <v>5</v>
      </c>
      <c r="S79" s="59">
        <f>SUM(S76:S78)</f>
        <v>0</v>
      </c>
      <c r="T79" s="102"/>
      <c r="U79" s="60">
        <f>SUM(U76:U78)</f>
        <v>3</v>
      </c>
      <c r="V79" s="101">
        <f>SUM(V76:V78)</f>
        <v>5</v>
      </c>
      <c r="W79" s="88">
        <f>SUM(W76:W78)</f>
        <v>0</v>
      </c>
      <c r="X79" s="88"/>
      <c r="Y79" s="60">
        <f>SUM(Y76:Y78)</f>
        <v>3</v>
      </c>
      <c r="Z79" s="85">
        <f>SUM(Z76:Z78)</f>
        <v>0</v>
      </c>
      <c r="AA79" s="86">
        <f>SUM(AA76:AA78)</f>
        <v>0</v>
      </c>
      <c r="AB79" s="86"/>
      <c r="AC79" s="87">
        <f>SUM(AC76:AC78)</f>
        <v>4</v>
      </c>
      <c r="AD79" s="98"/>
      <c r="AE79" s="58"/>
    </row>
    <row r="80" spans="1:31" s="123" customFormat="1" ht="18.600000000000001" customHeight="1" thickBot="1" x14ac:dyDescent="0.3">
      <c r="A80" s="109"/>
      <c r="B80" s="110"/>
      <c r="C80" s="111" t="s">
        <v>178</v>
      </c>
      <c r="D80" s="174"/>
      <c r="E80" s="110"/>
      <c r="F80" s="134">
        <f>SUM(F79,F66,F41)</f>
        <v>35</v>
      </c>
      <c r="G80" s="113">
        <f>SUM(G79,G66,G41)</f>
        <v>50</v>
      </c>
      <c r="H80" s="114"/>
      <c r="I80" s="115">
        <f>SUM(I79,I74,I66,I41)</f>
        <v>29</v>
      </c>
      <c r="J80" s="112">
        <f>SUM(J79,J66,J41)</f>
        <v>35</v>
      </c>
      <c r="K80" s="114">
        <f>SUM(K79,K66,K41)</f>
        <v>55</v>
      </c>
      <c r="L80" s="116"/>
      <c r="M80" s="117">
        <f>SUM(M79,M74,M66,M41)</f>
        <v>31</v>
      </c>
      <c r="N80" s="112">
        <f>SUM(N79,N66,N41)</f>
        <v>45</v>
      </c>
      <c r="O80" s="113">
        <f>SUM(O79,O66,O41)</f>
        <v>40</v>
      </c>
      <c r="P80" s="113"/>
      <c r="Q80" s="117">
        <f>SUM(Q79,Q74,Q66,Q41)</f>
        <v>30</v>
      </c>
      <c r="R80" s="112">
        <f>SUM(R79,R66,R41)</f>
        <v>35</v>
      </c>
      <c r="S80" s="114">
        <f>SUM(S79,S66,S41)</f>
        <v>40</v>
      </c>
      <c r="T80" s="116"/>
      <c r="U80" s="117">
        <f>SUM(U79,U74,U66,U41)</f>
        <v>28</v>
      </c>
      <c r="V80" s="112">
        <f>SUM(V79,V66,V41)</f>
        <v>5</v>
      </c>
      <c r="W80" s="113">
        <f>SUM(W79,W66,W41)</f>
        <v>0</v>
      </c>
      <c r="X80" s="113"/>
      <c r="Y80" s="117">
        <f>SUM(Y79,Y74,Y66,Y41)</f>
        <v>7</v>
      </c>
      <c r="Z80" s="118">
        <f>SUM(Z79,Z66,Z41)</f>
        <v>0</v>
      </c>
      <c r="AA80" s="119">
        <f>SUM(AA79,AA66,AA41)</f>
        <v>0</v>
      </c>
      <c r="AB80" s="119"/>
      <c r="AC80" s="120">
        <f>SUM(AC79,AC74,AC66,AC41)</f>
        <v>14</v>
      </c>
      <c r="AD80" s="121"/>
      <c r="AE80" s="122"/>
    </row>
    <row r="81" spans="1:31" ht="30.75" customHeight="1" thickBot="1" x14ac:dyDescent="0.3">
      <c r="A81" s="215" t="s">
        <v>220</v>
      </c>
      <c r="B81" s="204"/>
      <c r="C81" s="204"/>
      <c r="D81" s="204"/>
      <c r="E81" s="204"/>
      <c r="F81" s="204"/>
      <c r="G81" s="204"/>
      <c r="H81" s="204"/>
      <c r="I81" s="204"/>
      <c r="J81" s="204"/>
      <c r="K81" s="204"/>
      <c r="L81" s="204"/>
      <c r="M81" s="204"/>
      <c r="N81" s="204"/>
      <c r="O81" s="204"/>
      <c r="P81" s="204"/>
      <c r="Q81" s="204"/>
      <c r="R81" s="204"/>
      <c r="S81" s="204"/>
      <c r="T81" s="204"/>
      <c r="U81" s="204"/>
      <c r="V81" s="204"/>
      <c r="W81" s="204"/>
      <c r="X81" s="204"/>
      <c r="Y81" s="204"/>
      <c r="Z81" s="204"/>
      <c r="AA81" s="204"/>
      <c r="AB81" s="204"/>
      <c r="AC81" s="204"/>
      <c r="AD81" s="204"/>
      <c r="AE81" s="205"/>
    </row>
    <row r="82" spans="1:31" ht="30.75" customHeight="1" thickBot="1" x14ac:dyDescent="0.3">
      <c r="A82" s="215" t="s">
        <v>212</v>
      </c>
      <c r="B82" s="204"/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  <c r="O82" s="204"/>
      <c r="P82" s="204"/>
      <c r="Q82" s="204"/>
      <c r="R82" s="204"/>
      <c r="S82" s="204"/>
      <c r="T82" s="204"/>
      <c r="U82" s="204"/>
      <c r="V82" s="204"/>
      <c r="W82" s="204"/>
      <c r="X82" s="204"/>
      <c r="Y82" s="204"/>
      <c r="Z82" s="204"/>
      <c r="AA82" s="204"/>
      <c r="AB82" s="204"/>
      <c r="AC82" s="204"/>
      <c r="AD82" s="204"/>
      <c r="AE82" s="205"/>
    </row>
    <row r="83" spans="1:31" ht="15.75" thickBot="1" x14ac:dyDescent="0.3">
      <c r="A83" s="186" t="s">
        <v>221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7"/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8"/>
    </row>
    <row r="84" spans="1:31" x14ac:dyDescent="0.25">
      <c r="A84" s="75"/>
      <c r="B84" s="180" t="s">
        <v>267</v>
      </c>
      <c r="C84" s="155" t="s">
        <v>202</v>
      </c>
      <c r="D84" t="s">
        <v>426</v>
      </c>
      <c r="E84" s="89"/>
      <c r="F84" s="62"/>
      <c r="G84" s="63"/>
      <c r="H84" s="63"/>
      <c r="I84" s="64"/>
      <c r="J84" s="62"/>
      <c r="K84" s="63"/>
      <c r="L84" s="63"/>
      <c r="M84" s="64"/>
      <c r="N84" s="62"/>
      <c r="O84" s="63"/>
      <c r="P84" s="63"/>
      <c r="Q84" s="64"/>
      <c r="R84" s="62">
        <v>10</v>
      </c>
      <c r="S84" s="63">
        <v>0</v>
      </c>
      <c r="T84" s="63" t="s">
        <v>23</v>
      </c>
      <c r="U84" s="64">
        <v>3</v>
      </c>
      <c r="V84" s="90"/>
      <c r="W84" s="45"/>
      <c r="X84" s="45"/>
      <c r="Y84" s="46"/>
      <c r="Z84" s="44"/>
      <c r="AA84" s="45"/>
      <c r="AB84" s="45"/>
      <c r="AC84" s="46"/>
      <c r="AD84" s="80" t="s">
        <v>55</v>
      </c>
      <c r="AE84" s="149" t="s">
        <v>56</v>
      </c>
    </row>
    <row r="85" spans="1:31" x14ac:dyDescent="0.25">
      <c r="A85" s="67"/>
      <c r="B85" s="181" t="s">
        <v>421</v>
      </c>
      <c r="C85" s="155" t="s">
        <v>203</v>
      </c>
      <c r="D85" t="s">
        <v>427</v>
      </c>
      <c r="E85" s="153" t="s">
        <v>202</v>
      </c>
      <c r="F85" s="51"/>
      <c r="G85" s="52"/>
      <c r="H85" s="52"/>
      <c r="I85" s="53"/>
      <c r="J85" s="51"/>
      <c r="K85" s="52"/>
      <c r="L85" s="52"/>
      <c r="M85" s="53"/>
      <c r="N85" s="51"/>
      <c r="O85" s="52"/>
      <c r="P85" s="52"/>
      <c r="Q85" s="53"/>
      <c r="R85" s="51"/>
      <c r="S85" s="52"/>
      <c r="T85" s="52"/>
      <c r="U85" s="53"/>
      <c r="V85" s="93">
        <v>5</v>
      </c>
      <c r="W85" s="52">
        <v>5</v>
      </c>
      <c r="X85" s="52" t="s">
        <v>27</v>
      </c>
      <c r="Y85" s="53">
        <v>3</v>
      </c>
      <c r="Z85" s="51"/>
      <c r="AA85" s="52"/>
      <c r="AB85" s="52"/>
      <c r="AC85" s="53"/>
      <c r="AD85" s="91" t="s">
        <v>55</v>
      </c>
      <c r="AE85" s="150" t="s">
        <v>207</v>
      </c>
    </row>
    <row r="86" spans="1:31" x14ac:dyDescent="0.25">
      <c r="A86" s="100"/>
      <c r="B86" s="181" t="s">
        <v>422</v>
      </c>
      <c r="C86" s="155" t="s">
        <v>204</v>
      </c>
      <c r="D86" t="s">
        <v>428</v>
      </c>
      <c r="E86" s="153" t="s">
        <v>202</v>
      </c>
      <c r="F86" s="51"/>
      <c r="G86" s="52"/>
      <c r="H86" s="52"/>
      <c r="I86" s="53"/>
      <c r="J86" s="51"/>
      <c r="K86" s="52"/>
      <c r="L86" s="52"/>
      <c r="M86" s="53"/>
      <c r="N86" s="51"/>
      <c r="O86" s="52"/>
      <c r="P86" s="52"/>
      <c r="Q86" s="53"/>
      <c r="R86" s="51"/>
      <c r="S86" s="52"/>
      <c r="T86" s="52"/>
      <c r="U86" s="53"/>
      <c r="V86" s="137">
        <v>5</v>
      </c>
      <c r="W86" s="71">
        <v>5</v>
      </c>
      <c r="X86" s="71" t="s">
        <v>27</v>
      </c>
      <c r="Y86" s="72">
        <v>3</v>
      </c>
      <c r="Z86" s="70"/>
      <c r="AA86" s="71"/>
      <c r="AB86" s="71"/>
      <c r="AC86" s="72"/>
      <c r="AD86" s="91" t="s">
        <v>55</v>
      </c>
      <c r="AE86" s="150" t="s">
        <v>208</v>
      </c>
    </row>
    <row r="87" spans="1:31" ht="15.75" thickBot="1" x14ac:dyDescent="0.3">
      <c r="A87" s="100"/>
      <c r="B87" s="182" t="s">
        <v>423</v>
      </c>
      <c r="C87" s="156" t="s">
        <v>213</v>
      </c>
      <c r="D87" s="154" t="s">
        <v>424</v>
      </c>
      <c r="E87" s="154"/>
      <c r="F87" s="141"/>
      <c r="G87" s="142"/>
      <c r="H87" s="142"/>
      <c r="I87" s="143"/>
      <c r="J87" s="141"/>
      <c r="K87" s="142"/>
      <c r="L87" s="142"/>
      <c r="M87" s="143"/>
      <c r="N87" s="141"/>
      <c r="O87" s="142"/>
      <c r="P87" s="142"/>
      <c r="Q87" s="143"/>
      <c r="R87" s="141"/>
      <c r="S87" s="142"/>
      <c r="T87" s="142"/>
      <c r="U87" s="143"/>
      <c r="V87" s="137">
        <v>5</v>
      </c>
      <c r="W87" s="71">
        <v>5</v>
      </c>
      <c r="X87" s="71" t="s">
        <v>27</v>
      </c>
      <c r="Y87" s="72">
        <v>3</v>
      </c>
      <c r="Z87" s="70"/>
      <c r="AA87" s="71"/>
      <c r="AB87" s="71"/>
      <c r="AC87" s="72"/>
      <c r="AD87" s="151" t="s">
        <v>50</v>
      </c>
      <c r="AE87" s="152" t="s">
        <v>121</v>
      </c>
    </row>
    <row r="88" spans="1:31" ht="15.75" thickBot="1" x14ac:dyDescent="0.3">
      <c r="A88" s="55"/>
      <c r="B88" s="56"/>
      <c r="C88" s="57" t="s">
        <v>28</v>
      </c>
      <c r="D88" s="172"/>
      <c r="E88" s="56"/>
      <c r="F88" s="56">
        <f>SUM(F84:F86)</f>
        <v>0</v>
      </c>
      <c r="G88" s="88">
        <f>SUM(G84:G86)</f>
        <v>0</v>
      </c>
      <c r="H88" s="59"/>
      <c r="I88" s="139">
        <f>SUM(I84:I86)</f>
        <v>0</v>
      </c>
      <c r="J88" s="56">
        <f>SUM(J84:J86)</f>
        <v>0</v>
      </c>
      <c r="K88" s="59">
        <f>SUM(K84:K86)</f>
        <v>0</v>
      </c>
      <c r="L88" s="140"/>
      <c r="M88" s="60">
        <f>SUM(M84:M86)</f>
        <v>0</v>
      </c>
      <c r="N88" s="56">
        <f>SUM(N84:N86)</f>
        <v>0</v>
      </c>
      <c r="O88" s="88">
        <f>SUM(O84:O86)</f>
        <v>0</v>
      </c>
      <c r="P88" s="88"/>
      <c r="Q88" s="60">
        <f>SUM(Q84:Q86)</f>
        <v>0</v>
      </c>
      <c r="R88" s="56">
        <f>SUM(R84:R86)</f>
        <v>10</v>
      </c>
      <c r="S88" s="59">
        <f>SUM(S84:S86)</f>
        <v>0</v>
      </c>
      <c r="T88" s="140"/>
      <c r="U88" s="60">
        <f>SUM(U84:U86)</f>
        <v>3</v>
      </c>
      <c r="V88" s="55">
        <f>SUM(V85:V86,V87)</f>
        <v>15</v>
      </c>
      <c r="W88" s="59">
        <f t="shared" ref="W88:Y88" si="0">SUM(W85:W86,W87)</f>
        <v>15</v>
      </c>
      <c r="X88" s="59"/>
      <c r="Y88" s="140">
        <f t="shared" si="0"/>
        <v>9</v>
      </c>
      <c r="Z88" s="55">
        <f>SUM(Z84:Z87)</f>
        <v>0</v>
      </c>
      <c r="AA88" s="59">
        <f>SUM(AA84:AA87)</f>
        <v>0</v>
      </c>
      <c r="AB88" s="59"/>
      <c r="AC88" s="60">
        <f>SUM(AC84:AC87)</f>
        <v>0</v>
      </c>
      <c r="AD88" s="98"/>
      <c r="AE88" s="58"/>
    </row>
    <row r="89" spans="1:31" ht="15.75" thickBot="1" x14ac:dyDescent="0.3">
      <c r="A89" s="186" t="s">
        <v>162</v>
      </c>
      <c r="B89" s="187"/>
      <c r="C89" s="187"/>
      <c r="D89" s="187"/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  <c r="Q89" s="187"/>
      <c r="R89" s="187"/>
      <c r="S89" s="187"/>
      <c r="T89" s="187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8"/>
    </row>
    <row r="90" spans="1:31" ht="25.5" x14ac:dyDescent="0.25">
      <c r="A90" s="75"/>
      <c r="B90" s="75" t="s">
        <v>268</v>
      </c>
      <c r="C90" s="42" t="s">
        <v>114</v>
      </c>
      <c r="D90" s="171" t="s">
        <v>364</v>
      </c>
      <c r="E90" s="89"/>
      <c r="F90" s="44"/>
      <c r="G90" s="45"/>
      <c r="H90" s="45"/>
      <c r="I90" s="46"/>
      <c r="J90" s="44"/>
      <c r="K90" s="45"/>
      <c r="L90" s="45"/>
      <c r="M90" s="46"/>
      <c r="N90" s="44"/>
      <c r="O90" s="45"/>
      <c r="P90" s="45"/>
      <c r="Q90" s="46"/>
      <c r="R90" s="44"/>
      <c r="S90" s="45"/>
      <c r="T90" s="45"/>
      <c r="U90" s="46"/>
      <c r="V90" s="44">
        <v>0</v>
      </c>
      <c r="W90" s="45">
        <v>15</v>
      </c>
      <c r="X90" s="45" t="s">
        <v>27</v>
      </c>
      <c r="Y90" s="46">
        <v>6</v>
      </c>
      <c r="Z90" s="44"/>
      <c r="AA90" s="45"/>
      <c r="AB90" s="45"/>
      <c r="AC90" s="46"/>
      <c r="AD90" s="135" t="s">
        <v>37</v>
      </c>
      <c r="AE90" s="80" t="s">
        <v>116</v>
      </c>
    </row>
    <row r="91" spans="1:31" ht="26.25" thickBot="1" x14ac:dyDescent="0.3">
      <c r="A91" s="67"/>
      <c r="B91" s="75" t="s">
        <v>269</v>
      </c>
      <c r="C91" s="92" t="s">
        <v>115</v>
      </c>
      <c r="D91" s="92" t="s">
        <v>365</v>
      </c>
      <c r="E91" s="84"/>
      <c r="F91" s="51"/>
      <c r="G91" s="52"/>
      <c r="H91" s="52"/>
      <c r="I91" s="53"/>
      <c r="J91" s="51"/>
      <c r="K91" s="52"/>
      <c r="L91" s="52"/>
      <c r="M91" s="53"/>
      <c r="N91" s="51"/>
      <c r="O91" s="52"/>
      <c r="P91" s="52"/>
      <c r="Q91" s="53"/>
      <c r="R91" s="51"/>
      <c r="S91" s="52"/>
      <c r="T91" s="52"/>
      <c r="U91" s="53"/>
      <c r="V91" s="51"/>
      <c r="W91" s="52"/>
      <c r="X91" s="52"/>
      <c r="Y91" s="53"/>
      <c r="Z91" s="51">
        <v>0</v>
      </c>
      <c r="AA91" s="52">
        <v>10</v>
      </c>
      <c r="AB91" s="52" t="s">
        <v>27</v>
      </c>
      <c r="AC91" s="53">
        <v>5</v>
      </c>
      <c r="AD91" s="135" t="s">
        <v>37</v>
      </c>
      <c r="AE91" s="94" t="s">
        <v>116</v>
      </c>
    </row>
    <row r="92" spans="1:31" ht="15.75" thickBot="1" x14ac:dyDescent="0.3">
      <c r="A92" s="55"/>
      <c r="B92" s="56"/>
      <c r="C92" s="57" t="s">
        <v>28</v>
      </c>
      <c r="D92" s="172"/>
      <c r="E92" s="56"/>
      <c r="F92" s="101">
        <f>SUM(F79)</f>
        <v>0</v>
      </c>
      <c r="G92" s="88">
        <f>SUM(F92)</f>
        <v>0</v>
      </c>
      <c r="H92" s="59"/>
      <c r="I92" s="105">
        <f>SUM(I79)</f>
        <v>0</v>
      </c>
      <c r="J92" s="101">
        <f>SUM(I92)</f>
        <v>0</v>
      </c>
      <c r="K92" s="59">
        <f>SUM(J92)</f>
        <v>0</v>
      </c>
      <c r="L92" s="102"/>
      <c r="M92" s="60">
        <f>SUM(M79)</f>
        <v>0</v>
      </c>
      <c r="N92" s="101">
        <f>SUM(M92)</f>
        <v>0</v>
      </c>
      <c r="O92" s="88">
        <f>SUM(N92)</f>
        <v>0</v>
      </c>
      <c r="P92" s="88"/>
      <c r="Q92" s="60">
        <f>SUM(Q79)</f>
        <v>0</v>
      </c>
      <c r="R92" s="101">
        <f>SUM(R90:R91)</f>
        <v>0</v>
      </c>
      <c r="S92" s="59">
        <f>SUM(S90:S91)</f>
        <v>0</v>
      </c>
      <c r="T92" s="102"/>
      <c r="U92" s="60">
        <f>SUM(U90:U91)</f>
        <v>0</v>
      </c>
      <c r="V92" s="101">
        <f>SUM(V91)</f>
        <v>0</v>
      </c>
      <c r="W92" s="88">
        <f>SUM(W91,W90)</f>
        <v>15</v>
      </c>
      <c r="X92" s="88"/>
      <c r="Y92" s="60">
        <f>SUM(Y91,Y90)</f>
        <v>6</v>
      </c>
      <c r="Z92" s="85">
        <f>SUM(Z90:Z91)</f>
        <v>0</v>
      </c>
      <c r="AA92" s="88">
        <f>SUM(AA91,AA90)</f>
        <v>10</v>
      </c>
      <c r="AB92" s="86"/>
      <c r="AC92" s="87">
        <f>SUM(AC90:AC91)</f>
        <v>5</v>
      </c>
      <c r="AD92" s="98"/>
      <c r="AE92" s="58"/>
    </row>
    <row r="93" spans="1:31" ht="15.75" thickBot="1" x14ac:dyDescent="0.3">
      <c r="A93" s="186" t="s">
        <v>222</v>
      </c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7"/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8"/>
    </row>
    <row r="94" spans="1:31" x14ac:dyDescent="0.25">
      <c r="A94" s="75"/>
      <c r="B94" s="75" t="s">
        <v>270</v>
      </c>
      <c r="C94" s="42" t="s">
        <v>153</v>
      </c>
      <c r="D94" s="171" t="s">
        <v>366</v>
      </c>
      <c r="E94" s="89"/>
      <c r="F94" s="44"/>
      <c r="G94" s="45"/>
      <c r="H94" s="45"/>
      <c r="I94" s="46"/>
      <c r="J94" s="44"/>
      <c r="K94" s="45"/>
      <c r="L94" s="45"/>
      <c r="M94" s="46"/>
      <c r="N94" s="44"/>
      <c r="O94" s="45"/>
      <c r="P94" s="45"/>
      <c r="Q94" s="46"/>
      <c r="R94" s="44"/>
      <c r="S94" s="45"/>
      <c r="T94" s="45"/>
      <c r="U94" s="46"/>
      <c r="V94" s="44">
        <v>5</v>
      </c>
      <c r="W94" s="45">
        <v>5</v>
      </c>
      <c r="X94" s="45" t="s">
        <v>23</v>
      </c>
      <c r="Y94" s="46">
        <v>3</v>
      </c>
      <c r="Z94" s="44"/>
      <c r="AA94" s="45"/>
      <c r="AB94" s="45"/>
      <c r="AC94" s="46"/>
      <c r="AD94" s="91" t="s">
        <v>50</v>
      </c>
      <c r="AE94" s="80" t="s">
        <v>35</v>
      </c>
    </row>
    <row r="95" spans="1:31" x14ac:dyDescent="0.25">
      <c r="A95" s="67"/>
      <c r="B95" s="75" t="s">
        <v>271</v>
      </c>
      <c r="C95" s="92" t="s">
        <v>200</v>
      </c>
      <c r="D95" s="92" t="s">
        <v>367</v>
      </c>
      <c r="E95" s="84"/>
      <c r="F95" s="51"/>
      <c r="G95" s="52"/>
      <c r="H95" s="52"/>
      <c r="I95" s="53"/>
      <c r="J95" s="51"/>
      <c r="K95" s="52"/>
      <c r="L95" s="52"/>
      <c r="M95" s="53"/>
      <c r="N95" s="51"/>
      <c r="O95" s="52"/>
      <c r="P95" s="52"/>
      <c r="Q95" s="53"/>
      <c r="R95" s="51"/>
      <c r="S95" s="52"/>
      <c r="T95" s="52"/>
      <c r="U95" s="53"/>
      <c r="V95" s="44">
        <v>5</v>
      </c>
      <c r="W95" s="45">
        <v>5</v>
      </c>
      <c r="X95" s="45" t="s">
        <v>23</v>
      </c>
      <c r="Y95" s="46">
        <v>3</v>
      </c>
      <c r="Z95" s="51"/>
      <c r="AA95" s="52"/>
      <c r="AB95" s="52"/>
      <c r="AC95" s="53"/>
      <c r="AD95" s="91" t="s">
        <v>50</v>
      </c>
      <c r="AE95" s="80" t="s">
        <v>35</v>
      </c>
    </row>
    <row r="96" spans="1:31" ht="15.75" thickBot="1" x14ac:dyDescent="0.3">
      <c r="A96" s="100"/>
      <c r="B96" s="68" t="s">
        <v>272</v>
      </c>
      <c r="C96" s="92" t="s">
        <v>154</v>
      </c>
      <c r="D96" s="92" t="s">
        <v>368</v>
      </c>
      <c r="E96" s="84"/>
      <c r="F96" s="70"/>
      <c r="G96" s="71"/>
      <c r="H96" s="71"/>
      <c r="I96" s="72"/>
      <c r="J96" s="70"/>
      <c r="K96" s="71"/>
      <c r="L96" s="71"/>
      <c r="M96" s="72"/>
      <c r="N96" s="70"/>
      <c r="O96" s="71"/>
      <c r="P96" s="71"/>
      <c r="Q96" s="72"/>
      <c r="R96" s="70"/>
      <c r="S96" s="71"/>
      <c r="T96" s="71"/>
      <c r="U96" s="72"/>
      <c r="V96" s="70">
        <v>0</v>
      </c>
      <c r="W96" s="71">
        <v>10</v>
      </c>
      <c r="X96" s="71" t="s">
        <v>27</v>
      </c>
      <c r="Y96" s="72">
        <v>3</v>
      </c>
      <c r="Z96" s="70"/>
      <c r="AA96" s="71"/>
      <c r="AB96" s="71"/>
      <c r="AC96" s="72"/>
      <c r="AD96" s="91" t="s">
        <v>50</v>
      </c>
      <c r="AE96" s="80" t="s">
        <v>35</v>
      </c>
    </row>
    <row r="97" spans="1:31" ht="15.75" thickBot="1" x14ac:dyDescent="0.3">
      <c r="A97" s="55"/>
      <c r="B97" s="56"/>
      <c r="C97" s="57" t="s">
        <v>28</v>
      </c>
      <c r="D97" s="172"/>
      <c r="E97" s="56"/>
      <c r="F97" s="56">
        <v>0</v>
      </c>
      <c r="G97" s="88">
        <v>0</v>
      </c>
      <c r="H97" s="59"/>
      <c r="I97" s="139">
        <v>0</v>
      </c>
      <c r="J97" s="56">
        <v>0</v>
      </c>
      <c r="K97" s="59">
        <v>0</v>
      </c>
      <c r="L97" s="140"/>
      <c r="M97" s="60">
        <v>0</v>
      </c>
      <c r="N97" s="56">
        <v>0</v>
      </c>
      <c r="O97" s="88">
        <v>0</v>
      </c>
      <c r="P97" s="88"/>
      <c r="Q97" s="60">
        <v>0</v>
      </c>
      <c r="R97" s="56">
        <v>0</v>
      </c>
      <c r="S97" s="59">
        <v>0</v>
      </c>
      <c r="T97" s="140"/>
      <c r="U97" s="60">
        <v>0</v>
      </c>
      <c r="V97" s="56">
        <f>SUM(V94:V96)</f>
        <v>10</v>
      </c>
      <c r="W97" s="88">
        <f>SUM(W94:W96)</f>
        <v>20</v>
      </c>
      <c r="X97" s="88"/>
      <c r="Y97" s="60">
        <f>SUM(Y94:Y96)</f>
        <v>9</v>
      </c>
      <c r="Z97" s="55"/>
      <c r="AA97" s="59"/>
      <c r="AB97" s="59"/>
      <c r="AC97" s="60"/>
      <c r="AD97" s="98"/>
      <c r="AE97" s="58"/>
    </row>
    <row r="98" spans="1:31" ht="15.75" thickBot="1" x14ac:dyDescent="0.3">
      <c r="A98" s="55"/>
      <c r="B98" s="56"/>
      <c r="C98" s="57" t="s">
        <v>214</v>
      </c>
      <c r="D98" s="172"/>
      <c r="E98" s="56"/>
      <c r="F98" s="56">
        <v>0</v>
      </c>
      <c r="G98" s="88">
        <v>0</v>
      </c>
      <c r="H98" s="59"/>
      <c r="I98" s="139">
        <v>0</v>
      </c>
      <c r="J98" s="56">
        <v>0</v>
      </c>
      <c r="K98" s="59">
        <v>0</v>
      </c>
      <c r="L98" s="140"/>
      <c r="M98" s="60">
        <v>0</v>
      </c>
      <c r="N98" s="56">
        <v>0</v>
      </c>
      <c r="O98" s="88">
        <v>0</v>
      </c>
      <c r="P98" s="88"/>
      <c r="Q98" s="60">
        <v>0</v>
      </c>
      <c r="R98" s="55">
        <f t="shared" ref="R98" si="1">SUM(R88,R92,R97)</f>
        <v>10</v>
      </c>
      <c r="S98" s="59">
        <f t="shared" ref="S98" si="2">SUM(S88,S92,S97)</f>
        <v>0</v>
      </c>
      <c r="T98" s="59"/>
      <c r="U98" s="98">
        <f t="shared" ref="U98" si="3">SUM(U88,U92,U97)</f>
        <v>3</v>
      </c>
      <c r="V98" s="139">
        <f t="shared" ref="V98" si="4">SUM(V88,V92,V97)</f>
        <v>25</v>
      </c>
      <c r="W98" s="59">
        <f t="shared" ref="W98" si="5">SUM(W88,W92,W97)</f>
        <v>50</v>
      </c>
      <c r="X98" s="59"/>
      <c r="Y98" s="140">
        <f t="shared" ref="Y98:AC98" si="6">SUM(Y88,Y92,Y97)</f>
        <v>24</v>
      </c>
      <c r="Z98" s="55">
        <f>SUM(Z88,Z92,Z97)</f>
        <v>0</v>
      </c>
      <c r="AA98" s="59">
        <f t="shared" si="6"/>
        <v>10</v>
      </c>
      <c r="AB98" s="59"/>
      <c r="AC98" s="140">
        <f t="shared" si="6"/>
        <v>5</v>
      </c>
      <c r="AD98" s="58"/>
      <c r="AE98" s="58"/>
    </row>
    <row r="99" spans="1:31" ht="31.5" customHeight="1" thickBot="1" x14ac:dyDescent="0.3">
      <c r="A99" s="215" t="s">
        <v>215</v>
      </c>
      <c r="B99" s="204"/>
      <c r="C99" s="204"/>
      <c r="D99" s="204"/>
      <c r="E99" s="204"/>
      <c r="F99" s="204"/>
      <c r="G99" s="204"/>
      <c r="H99" s="204"/>
      <c r="I99" s="204"/>
      <c r="J99" s="204"/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5"/>
    </row>
    <row r="100" spans="1:31" ht="15.75" thickBot="1" x14ac:dyDescent="0.3">
      <c r="A100" s="186" t="s">
        <v>221</v>
      </c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8"/>
    </row>
    <row r="101" spans="1:31" x14ac:dyDescent="0.25">
      <c r="A101" s="75"/>
      <c r="B101" s="180" t="s">
        <v>267</v>
      </c>
      <c r="C101" s="155" t="s">
        <v>202</v>
      </c>
      <c r="D101" t="s">
        <v>426</v>
      </c>
      <c r="E101" s="89"/>
      <c r="F101" s="62"/>
      <c r="G101" s="63"/>
      <c r="H101" s="63"/>
      <c r="I101" s="64"/>
      <c r="J101" s="62"/>
      <c r="K101" s="63"/>
      <c r="L101" s="63"/>
      <c r="M101" s="64"/>
      <c r="N101" s="62"/>
      <c r="O101" s="63"/>
      <c r="P101" s="63"/>
      <c r="Q101" s="64"/>
      <c r="R101" s="62">
        <v>10</v>
      </c>
      <c r="S101" s="63">
        <v>0</v>
      </c>
      <c r="T101" s="63" t="s">
        <v>23</v>
      </c>
      <c r="U101" s="64">
        <v>3</v>
      </c>
      <c r="V101" s="90"/>
      <c r="W101" s="45"/>
      <c r="X101" s="45"/>
      <c r="Y101" s="46"/>
      <c r="Z101" s="44"/>
      <c r="AA101" s="45"/>
      <c r="AB101" s="45"/>
      <c r="AC101" s="46"/>
      <c r="AD101" s="80" t="s">
        <v>55</v>
      </c>
      <c r="AE101" s="149" t="s">
        <v>56</v>
      </c>
    </row>
    <row r="102" spans="1:31" x14ac:dyDescent="0.25">
      <c r="A102" s="67"/>
      <c r="B102" s="181" t="s">
        <v>421</v>
      </c>
      <c r="C102" s="155" t="s">
        <v>203</v>
      </c>
      <c r="D102" t="s">
        <v>427</v>
      </c>
      <c r="E102" s="153" t="s">
        <v>202</v>
      </c>
      <c r="F102" s="51"/>
      <c r="G102" s="52"/>
      <c r="H102" s="52"/>
      <c r="I102" s="53"/>
      <c r="J102" s="51"/>
      <c r="K102" s="52"/>
      <c r="L102" s="52"/>
      <c r="M102" s="53"/>
      <c r="N102" s="51"/>
      <c r="O102" s="52"/>
      <c r="P102" s="52"/>
      <c r="Q102" s="53"/>
      <c r="R102" s="51"/>
      <c r="S102" s="52"/>
      <c r="T102" s="52"/>
      <c r="U102" s="53"/>
      <c r="V102" s="93">
        <v>5</v>
      </c>
      <c r="W102" s="52">
        <v>5</v>
      </c>
      <c r="X102" s="52" t="s">
        <v>27</v>
      </c>
      <c r="Y102" s="53">
        <v>3</v>
      </c>
      <c r="Z102" s="51"/>
      <c r="AA102" s="52"/>
      <c r="AB102" s="52"/>
      <c r="AC102" s="53"/>
      <c r="AD102" s="91" t="s">
        <v>55</v>
      </c>
      <c r="AE102" s="150" t="s">
        <v>207</v>
      </c>
    </row>
    <row r="103" spans="1:31" x14ac:dyDescent="0.25">
      <c r="A103" s="100"/>
      <c r="B103" s="181" t="s">
        <v>422</v>
      </c>
      <c r="C103" s="155" t="s">
        <v>204</v>
      </c>
      <c r="D103" t="s">
        <v>428</v>
      </c>
      <c r="E103" s="153" t="s">
        <v>202</v>
      </c>
      <c r="F103" s="51"/>
      <c r="G103" s="52"/>
      <c r="H103" s="52"/>
      <c r="I103" s="53"/>
      <c r="J103" s="51"/>
      <c r="K103" s="52"/>
      <c r="L103" s="52"/>
      <c r="M103" s="53"/>
      <c r="N103" s="51"/>
      <c r="O103" s="52"/>
      <c r="P103" s="52"/>
      <c r="Q103" s="53"/>
      <c r="R103" s="51"/>
      <c r="S103" s="52"/>
      <c r="T103" s="52"/>
      <c r="U103" s="53"/>
      <c r="V103" s="137">
        <v>5</v>
      </c>
      <c r="W103" s="71">
        <v>5</v>
      </c>
      <c r="X103" s="71" t="s">
        <v>27</v>
      </c>
      <c r="Y103" s="72">
        <v>3</v>
      </c>
      <c r="Z103" s="70"/>
      <c r="AA103" s="71"/>
      <c r="AB103" s="71"/>
      <c r="AC103" s="72"/>
      <c r="AD103" s="91" t="s">
        <v>55</v>
      </c>
      <c r="AE103" s="150" t="s">
        <v>208</v>
      </c>
    </row>
    <row r="104" spans="1:31" ht="15.75" thickBot="1" x14ac:dyDescent="0.3">
      <c r="A104" s="100"/>
      <c r="B104" s="182" t="s">
        <v>423</v>
      </c>
      <c r="C104" s="156" t="s">
        <v>213</v>
      </c>
      <c r="D104" s="154" t="s">
        <v>424</v>
      </c>
      <c r="E104" s="138"/>
      <c r="F104" s="141"/>
      <c r="G104" s="142"/>
      <c r="H104" s="142"/>
      <c r="I104" s="143"/>
      <c r="J104" s="141"/>
      <c r="K104" s="142"/>
      <c r="L104" s="142"/>
      <c r="M104" s="143"/>
      <c r="N104" s="141"/>
      <c r="O104" s="142"/>
      <c r="P104" s="142"/>
      <c r="Q104" s="143"/>
      <c r="R104" s="141"/>
      <c r="S104" s="142"/>
      <c r="T104" s="142"/>
      <c r="U104" s="144"/>
      <c r="V104" s="137">
        <v>5</v>
      </c>
      <c r="W104" s="71">
        <v>5</v>
      </c>
      <c r="X104" s="71" t="s">
        <v>27</v>
      </c>
      <c r="Y104" s="72">
        <v>3</v>
      </c>
      <c r="Z104" s="70"/>
      <c r="AA104" s="71"/>
      <c r="AB104" s="71"/>
      <c r="AC104" s="72"/>
      <c r="AD104" s="151" t="s">
        <v>50</v>
      </c>
      <c r="AE104" s="152" t="s">
        <v>121</v>
      </c>
    </row>
    <row r="105" spans="1:31" ht="15.75" thickBot="1" x14ac:dyDescent="0.3">
      <c r="A105" s="55"/>
      <c r="B105" s="56"/>
      <c r="C105" s="57" t="s">
        <v>28</v>
      </c>
      <c r="D105" s="172"/>
      <c r="E105" s="56"/>
      <c r="F105" s="56">
        <f>SUM(F101:F103)</f>
        <v>0</v>
      </c>
      <c r="G105" s="88">
        <f>SUM(G101:G103)</f>
        <v>0</v>
      </c>
      <c r="H105" s="59"/>
      <c r="I105" s="139">
        <f>SUM(I101:I103)</f>
        <v>0</v>
      </c>
      <c r="J105" s="56">
        <f>SUM(J101:J103)</f>
        <v>0</v>
      </c>
      <c r="K105" s="59">
        <f>SUM(K101:K103)</f>
        <v>0</v>
      </c>
      <c r="L105" s="140"/>
      <c r="M105" s="60">
        <f>SUM(M101:M103)</f>
        <v>0</v>
      </c>
      <c r="N105" s="56">
        <f>SUM(N101:N103)</f>
        <v>0</v>
      </c>
      <c r="O105" s="88">
        <f>SUM(O101:O103)</f>
        <v>0</v>
      </c>
      <c r="P105" s="88"/>
      <c r="Q105" s="60">
        <f>SUM(Q101:Q103)</f>
        <v>0</v>
      </c>
      <c r="R105" s="56">
        <f>SUM(R101:R104)</f>
        <v>10</v>
      </c>
      <c r="S105" s="59">
        <f>SUM(S101:S103)</f>
        <v>0</v>
      </c>
      <c r="T105" s="140"/>
      <c r="U105" s="60">
        <f>SUM(U101:U103)</f>
        <v>3</v>
      </c>
      <c r="V105" s="55">
        <f>SUM(V102:V103,V104)</f>
        <v>15</v>
      </c>
      <c r="W105" s="59">
        <f t="shared" ref="W105" si="7">SUM(W102:W103,W104)</f>
        <v>15</v>
      </c>
      <c r="X105" s="59"/>
      <c r="Y105" s="140">
        <f t="shared" ref="Y105" si="8">SUM(Y102:Y103,Y104)</f>
        <v>9</v>
      </c>
      <c r="Z105" s="55">
        <f>SUM(Z101:Z104)</f>
        <v>0</v>
      </c>
      <c r="AA105" s="59">
        <f>SUM(AA101:AA104)</f>
        <v>0</v>
      </c>
      <c r="AB105" s="59"/>
      <c r="AC105" s="60">
        <f>SUM(AC101:AC104)</f>
        <v>0</v>
      </c>
      <c r="AD105" s="98"/>
      <c r="AE105" s="58"/>
    </row>
    <row r="106" spans="1:31" ht="15.75" thickBot="1" x14ac:dyDescent="0.3">
      <c r="A106" s="186" t="s">
        <v>223</v>
      </c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187"/>
      <c r="O106" s="187"/>
      <c r="P106" s="187"/>
      <c r="Q106" s="187"/>
      <c r="R106" s="187"/>
      <c r="S106" s="187"/>
      <c r="T106" s="187"/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8"/>
    </row>
    <row r="107" spans="1:31" x14ac:dyDescent="0.25">
      <c r="A107" s="75"/>
      <c r="B107" s="75" t="s">
        <v>273</v>
      </c>
      <c r="C107" s="42" t="s">
        <v>198</v>
      </c>
      <c r="D107" s="171" t="s">
        <v>369</v>
      </c>
      <c r="E107" s="89"/>
      <c r="F107" s="44"/>
      <c r="G107" s="45"/>
      <c r="H107" s="45"/>
      <c r="I107" s="46"/>
      <c r="J107" s="44"/>
      <c r="K107" s="45"/>
      <c r="L107" s="45"/>
      <c r="M107" s="46"/>
      <c r="N107" s="44"/>
      <c r="O107" s="45"/>
      <c r="P107" s="45"/>
      <c r="Q107" s="46"/>
      <c r="R107" s="44"/>
      <c r="S107" s="45"/>
      <c r="T107" s="45"/>
      <c r="U107" s="46"/>
      <c r="V107" s="44">
        <v>10</v>
      </c>
      <c r="W107" s="45">
        <v>5</v>
      </c>
      <c r="X107" s="45" t="s">
        <v>27</v>
      </c>
      <c r="Y107" s="46">
        <v>3</v>
      </c>
      <c r="Z107" s="44"/>
      <c r="AA107" s="45"/>
      <c r="AB107" s="45"/>
      <c r="AC107" s="46"/>
      <c r="AD107" s="80" t="s">
        <v>50</v>
      </c>
      <c r="AE107" s="80" t="s">
        <v>121</v>
      </c>
    </row>
    <row r="108" spans="1:31" x14ac:dyDescent="0.25">
      <c r="A108" s="75"/>
      <c r="B108" s="75" t="s">
        <v>274</v>
      </c>
      <c r="C108" s="42" t="s">
        <v>140</v>
      </c>
      <c r="D108" s="171" t="s">
        <v>370</v>
      </c>
      <c r="E108" s="89"/>
      <c r="F108" s="44"/>
      <c r="G108" s="45"/>
      <c r="H108" s="45"/>
      <c r="I108" s="46"/>
      <c r="J108" s="44"/>
      <c r="K108" s="45"/>
      <c r="L108" s="45"/>
      <c r="M108" s="46"/>
      <c r="N108" s="44"/>
      <c r="O108" s="45"/>
      <c r="P108" s="45"/>
      <c r="Q108" s="46"/>
      <c r="R108" s="44"/>
      <c r="S108" s="45"/>
      <c r="T108" s="45"/>
      <c r="U108" s="46"/>
      <c r="V108" s="44">
        <v>10</v>
      </c>
      <c r="W108" s="45">
        <v>5</v>
      </c>
      <c r="X108" s="45" t="s">
        <v>23</v>
      </c>
      <c r="Y108" s="46">
        <v>3</v>
      </c>
      <c r="Z108" s="44"/>
      <c r="AA108" s="45"/>
      <c r="AB108" s="45"/>
      <c r="AC108" s="46"/>
      <c r="AD108" s="80" t="s">
        <v>50</v>
      </c>
      <c r="AE108" s="80" t="s">
        <v>135</v>
      </c>
    </row>
    <row r="109" spans="1:31" ht="15.75" thickBot="1" x14ac:dyDescent="0.3">
      <c r="A109" s="75"/>
      <c r="B109" s="75" t="s">
        <v>275</v>
      </c>
      <c r="C109" s="42" t="s">
        <v>141</v>
      </c>
      <c r="D109" s="171" t="s">
        <v>371</v>
      </c>
      <c r="E109" s="89"/>
      <c r="F109" s="44"/>
      <c r="G109" s="45"/>
      <c r="H109" s="45"/>
      <c r="I109" s="46"/>
      <c r="J109" s="44"/>
      <c r="K109" s="45"/>
      <c r="L109" s="45"/>
      <c r="M109" s="46"/>
      <c r="N109" s="44"/>
      <c r="O109" s="45"/>
      <c r="P109" s="45"/>
      <c r="Q109" s="46"/>
      <c r="R109" s="44"/>
      <c r="S109" s="45"/>
      <c r="T109" s="45"/>
      <c r="U109" s="46"/>
      <c r="V109" s="44">
        <v>5</v>
      </c>
      <c r="W109" s="45">
        <v>5</v>
      </c>
      <c r="X109" s="45" t="s">
        <v>27</v>
      </c>
      <c r="Y109" s="46">
        <v>3</v>
      </c>
      <c r="Z109" s="44"/>
      <c r="AA109" s="45"/>
      <c r="AB109" s="45"/>
      <c r="AC109" s="46"/>
      <c r="AD109" s="80" t="s">
        <v>50</v>
      </c>
      <c r="AE109" s="80" t="s">
        <v>54</v>
      </c>
    </row>
    <row r="110" spans="1:31" ht="15.75" thickBot="1" x14ac:dyDescent="0.3">
      <c r="A110" s="55"/>
      <c r="B110" s="56"/>
      <c r="C110" s="57" t="s">
        <v>28</v>
      </c>
      <c r="D110" s="172"/>
      <c r="E110" s="56"/>
      <c r="F110" s="101">
        <f>SUM(F107:F109)</f>
        <v>0</v>
      </c>
      <c r="G110" s="88">
        <f>SUM(G107:G109)</f>
        <v>0</v>
      </c>
      <c r="H110" s="59"/>
      <c r="I110" s="105">
        <f>SUM(I107:I109)</f>
        <v>0</v>
      </c>
      <c r="J110" s="101">
        <f>SUM(J107:J109)</f>
        <v>0</v>
      </c>
      <c r="K110" s="59">
        <f>SUM(K107:K109)</f>
        <v>0</v>
      </c>
      <c r="L110" s="102"/>
      <c r="M110" s="60">
        <f>SUM(M107:M109)</f>
        <v>0</v>
      </c>
      <c r="N110" s="101">
        <f>SUM(N107:N109)</f>
        <v>0</v>
      </c>
      <c r="O110" s="88">
        <f>SUM(O107:O109)</f>
        <v>0</v>
      </c>
      <c r="P110" s="88"/>
      <c r="Q110" s="60">
        <f>SUM(Q107:Q109)</f>
        <v>0</v>
      </c>
      <c r="R110" s="101">
        <f>SUM(R107:R109)</f>
        <v>0</v>
      </c>
      <c r="S110" s="59">
        <f>SUM(S107:S109)</f>
        <v>0</v>
      </c>
      <c r="T110" s="102"/>
      <c r="U110" s="60">
        <f>SUM(U107:U109)</f>
        <v>0</v>
      </c>
      <c r="V110" s="101">
        <f>SUM(V107:V109)</f>
        <v>25</v>
      </c>
      <c r="W110" s="88">
        <f>SUM(W107:W109)</f>
        <v>15</v>
      </c>
      <c r="X110" s="88"/>
      <c r="Y110" s="60">
        <f>SUM(Y107:Y109)</f>
        <v>9</v>
      </c>
      <c r="Z110" s="85">
        <f>SUM(Z107:Z109)</f>
        <v>0</v>
      </c>
      <c r="AA110" s="86">
        <f>SUM(AA107:AA109)</f>
        <v>0</v>
      </c>
      <c r="AB110" s="86"/>
      <c r="AC110" s="87">
        <f>SUM(AC107:AC109)</f>
        <v>0</v>
      </c>
      <c r="AD110" s="98"/>
      <c r="AE110" s="58"/>
    </row>
    <row r="111" spans="1:31" ht="15.75" thickBot="1" x14ac:dyDescent="0.3">
      <c r="A111" s="186" t="s">
        <v>162</v>
      </c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187"/>
      <c r="O111" s="187"/>
      <c r="P111" s="187"/>
      <c r="Q111" s="187"/>
      <c r="R111" s="187"/>
      <c r="S111" s="187"/>
      <c r="T111" s="187"/>
      <c r="U111" s="187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8"/>
    </row>
    <row r="112" spans="1:31" ht="25.5" x14ac:dyDescent="0.25">
      <c r="A112" s="75"/>
      <c r="B112" s="75" t="s">
        <v>268</v>
      </c>
      <c r="C112" s="42" t="s">
        <v>114</v>
      </c>
      <c r="D112" s="171" t="s">
        <v>364</v>
      </c>
      <c r="E112" s="89"/>
      <c r="F112" s="44"/>
      <c r="G112" s="45"/>
      <c r="H112" s="45"/>
      <c r="I112" s="46"/>
      <c r="J112" s="44"/>
      <c r="K112" s="45"/>
      <c r="L112" s="45"/>
      <c r="M112" s="46"/>
      <c r="N112" s="44"/>
      <c r="O112" s="45"/>
      <c r="P112" s="45"/>
      <c r="Q112" s="46"/>
      <c r="R112" s="44"/>
      <c r="S112" s="45"/>
      <c r="T112" s="45"/>
      <c r="U112" s="46"/>
      <c r="V112" s="44">
        <v>0</v>
      </c>
      <c r="W112" s="45">
        <v>15</v>
      </c>
      <c r="X112" s="45" t="s">
        <v>27</v>
      </c>
      <c r="Y112" s="46">
        <v>6</v>
      </c>
      <c r="Z112" s="44"/>
      <c r="AA112" s="45"/>
      <c r="AB112" s="45"/>
      <c r="AC112" s="46"/>
      <c r="AD112" s="135" t="s">
        <v>37</v>
      </c>
      <c r="AE112" s="80" t="s">
        <v>116</v>
      </c>
    </row>
    <row r="113" spans="1:31" ht="26.25" thickBot="1" x14ac:dyDescent="0.3">
      <c r="A113" s="67"/>
      <c r="B113" s="75" t="s">
        <v>269</v>
      </c>
      <c r="C113" s="92" t="s">
        <v>115</v>
      </c>
      <c r="D113" s="92" t="s">
        <v>365</v>
      </c>
      <c r="E113" s="84"/>
      <c r="F113" s="51"/>
      <c r="G113" s="52"/>
      <c r="H113" s="52"/>
      <c r="I113" s="53"/>
      <c r="J113" s="51"/>
      <c r="K113" s="52"/>
      <c r="L113" s="52"/>
      <c r="M113" s="53"/>
      <c r="N113" s="51"/>
      <c r="O113" s="52"/>
      <c r="P113" s="52"/>
      <c r="Q113" s="53"/>
      <c r="R113" s="51"/>
      <c r="S113" s="52"/>
      <c r="T113" s="52"/>
      <c r="U113" s="53"/>
      <c r="V113" s="51"/>
      <c r="W113" s="52"/>
      <c r="X113" s="52"/>
      <c r="Y113" s="53"/>
      <c r="Z113" s="51">
        <v>0</v>
      </c>
      <c r="AA113" s="52">
        <v>10</v>
      </c>
      <c r="AB113" s="52" t="s">
        <v>27</v>
      </c>
      <c r="AC113" s="53">
        <v>5</v>
      </c>
      <c r="AD113" s="135" t="s">
        <v>37</v>
      </c>
      <c r="AE113" s="94" t="s">
        <v>116</v>
      </c>
    </row>
    <row r="114" spans="1:31" ht="15.75" thickBot="1" x14ac:dyDescent="0.3">
      <c r="A114" s="55"/>
      <c r="B114" s="56"/>
      <c r="C114" s="57" t="s">
        <v>28</v>
      </c>
      <c r="D114" s="172"/>
      <c r="E114" s="56"/>
      <c r="F114" s="101">
        <f>SUM(F101)</f>
        <v>0</v>
      </c>
      <c r="G114" s="88">
        <f>SUM(F114)</f>
        <v>0</v>
      </c>
      <c r="H114" s="59"/>
      <c r="I114" s="105">
        <f>SUM(I101)</f>
        <v>0</v>
      </c>
      <c r="J114" s="101">
        <f>SUM(I114)</f>
        <v>0</v>
      </c>
      <c r="K114" s="59">
        <f>SUM(J114)</f>
        <v>0</v>
      </c>
      <c r="L114" s="102"/>
      <c r="M114" s="60">
        <f>SUM(M101)</f>
        <v>0</v>
      </c>
      <c r="N114" s="101">
        <f>SUM(M114)</f>
        <v>0</v>
      </c>
      <c r="O114" s="88">
        <f>SUM(N114)</f>
        <v>0</v>
      </c>
      <c r="P114" s="88"/>
      <c r="Q114" s="60">
        <f>SUM(Q101)</f>
        <v>0</v>
      </c>
      <c r="R114" s="101">
        <f>SUM(R112:R113)</f>
        <v>0</v>
      </c>
      <c r="S114" s="59">
        <f>SUM(S112:S113)</f>
        <v>0</v>
      </c>
      <c r="T114" s="102"/>
      <c r="U114" s="60">
        <f>SUM(U112:U113)</f>
        <v>0</v>
      </c>
      <c r="V114" s="101">
        <f>SUM(V113)</f>
        <v>0</v>
      </c>
      <c r="W114" s="88">
        <f>SUM(W113,W112)</f>
        <v>15</v>
      </c>
      <c r="X114" s="88"/>
      <c r="Y114" s="60">
        <f>SUM(Y113,Y112)</f>
        <v>6</v>
      </c>
      <c r="Z114" s="85">
        <f>SUM(Z112:Z113)</f>
        <v>0</v>
      </c>
      <c r="AA114" s="88">
        <f>SUM(AA113,AA112)</f>
        <v>10</v>
      </c>
      <c r="AB114" s="86"/>
      <c r="AC114" s="87">
        <f>SUM(AC112:AC113)</f>
        <v>5</v>
      </c>
      <c r="AD114" s="98"/>
      <c r="AE114" s="58"/>
    </row>
    <row r="115" spans="1:31" ht="15.75" thickBot="1" x14ac:dyDescent="0.3">
      <c r="A115" s="55"/>
      <c r="B115" s="56"/>
      <c r="C115" s="57" t="s">
        <v>214</v>
      </c>
      <c r="D115" s="172"/>
      <c r="E115" s="56"/>
      <c r="F115" s="56">
        <v>0</v>
      </c>
      <c r="G115" s="88">
        <v>0</v>
      </c>
      <c r="H115" s="59"/>
      <c r="I115" s="139">
        <v>0</v>
      </c>
      <c r="J115" s="56">
        <v>0</v>
      </c>
      <c r="K115" s="59">
        <v>0</v>
      </c>
      <c r="L115" s="140"/>
      <c r="M115" s="60">
        <v>0</v>
      </c>
      <c r="N115" s="56">
        <v>0</v>
      </c>
      <c r="O115" s="88">
        <v>0</v>
      </c>
      <c r="P115" s="88"/>
      <c r="Q115" s="60">
        <v>0</v>
      </c>
      <c r="R115" s="55">
        <f>SUM(R105,R110,R114)</f>
        <v>10</v>
      </c>
      <c r="S115" s="59">
        <f t="shared" ref="S115:AC115" si="9">SUM(S105,S110,S114)</f>
        <v>0</v>
      </c>
      <c r="T115" s="59"/>
      <c r="U115" s="139">
        <f t="shared" si="9"/>
        <v>3</v>
      </c>
      <c r="V115" s="55">
        <f t="shared" si="9"/>
        <v>40</v>
      </c>
      <c r="W115" s="59">
        <f t="shared" si="9"/>
        <v>45</v>
      </c>
      <c r="X115" s="59"/>
      <c r="Y115" s="139">
        <f t="shared" si="9"/>
        <v>24</v>
      </c>
      <c r="Z115" s="55">
        <f t="shared" si="9"/>
        <v>0</v>
      </c>
      <c r="AA115" s="59">
        <f t="shared" si="9"/>
        <v>10</v>
      </c>
      <c r="AB115" s="59"/>
      <c r="AC115" s="139">
        <f t="shared" si="9"/>
        <v>5</v>
      </c>
      <c r="AD115" s="58"/>
      <c r="AE115" s="58"/>
    </row>
    <row r="116" spans="1:31" ht="31.5" customHeight="1" thickBot="1" x14ac:dyDescent="0.3">
      <c r="A116" s="215" t="s">
        <v>216</v>
      </c>
      <c r="B116" s="204"/>
      <c r="C116" s="204"/>
      <c r="D116" s="204"/>
      <c r="E116" s="204"/>
      <c r="F116" s="204"/>
      <c r="G116" s="204"/>
      <c r="H116" s="204"/>
      <c r="I116" s="204"/>
      <c r="J116" s="204"/>
      <c r="K116" s="204"/>
      <c r="L116" s="204"/>
      <c r="M116" s="204"/>
      <c r="N116" s="204"/>
      <c r="O116" s="204"/>
      <c r="P116" s="204"/>
      <c r="Q116" s="204"/>
      <c r="R116" s="204"/>
      <c r="S116" s="204"/>
      <c r="T116" s="204"/>
      <c r="U116" s="204"/>
      <c r="V116" s="204"/>
      <c r="W116" s="204"/>
      <c r="X116" s="204"/>
      <c r="Y116" s="204"/>
      <c r="Z116" s="204"/>
      <c r="AA116" s="204"/>
      <c r="AB116" s="204"/>
      <c r="AC116" s="204"/>
      <c r="AD116" s="204"/>
      <c r="AE116" s="205"/>
    </row>
    <row r="117" spans="1:31" ht="15.75" thickBot="1" x14ac:dyDescent="0.3">
      <c r="A117" s="186" t="s">
        <v>221</v>
      </c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187"/>
      <c r="O117" s="187"/>
      <c r="P117" s="187"/>
      <c r="Q117" s="187"/>
      <c r="R117" s="187"/>
      <c r="S117" s="187"/>
      <c r="T117" s="187"/>
      <c r="U117" s="187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8"/>
    </row>
    <row r="118" spans="1:31" x14ac:dyDescent="0.25">
      <c r="A118" s="75"/>
      <c r="B118" s="180" t="s">
        <v>267</v>
      </c>
      <c r="C118" s="155" t="s">
        <v>202</v>
      </c>
      <c r="D118" t="s">
        <v>426</v>
      </c>
      <c r="E118" s="89"/>
      <c r="F118" s="62"/>
      <c r="G118" s="63"/>
      <c r="H118" s="63"/>
      <c r="I118" s="64"/>
      <c r="J118" s="62"/>
      <c r="K118" s="63"/>
      <c r="L118" s="63"/>
      <c r="M118" s="64"/>
      <c r="N118" s="62"/>
      <c r="O118" s="63"/>
      <c r="P118" s="63"/>
      <c r="Q118" s="64"/>
      <c r="R118" s="62">
        <v>10</v>
      </c>
      <c r="S118" s="63">
        <v>0</v>
      </c>
      <c r="T118" s="63" t="s">
        <v>23</v>
      </c>
      <c r="U118" s="64">
        <v>3</v>
      </c>
      <c r="V118" s="90"/>
      <c r="W118" s="45"/>
      <c r="X118" s="45"/>
      <c r="Y118" s="46"/>
      <c r="Z118" s="44"/>
      <c r="AA118" s="45"/>
      <c r="AB118" s="45"/>
      <c r="AC118" s="46"/>
      <c r="AD118" s="80" t="s">
        <v>55</v>
      </c>
      <c r="AE118" s="149" t="s">
        <v>56</v>
      </c>
    </row>
    <row r="119" spans="1:31" x14ac:dyDescent="0.25">
      <c r="A119" s="67"/>
      <c r="B119" s="181" t="s">
        <v>421</v>
      </c>
      <c r="C119" s="155" t="s">
        <v>203</v>
      </c>
      <c r="D119" t="s">
        <v>427</v>
      </c>
      <c r="E119" s="153" t="s">
        <v>202</v>
      </c>
      <c r="F119" s="51"/>
      <c r="G119" s="52"/>
      <c r="H119" s="52"/>
      <c r="I119" s="53"/>
      <c r="J119" s="51"/>
      <c r="K119" s="52"/>
      <c r="L119" s="52"/>
      <c r="M119" s="53"/>
      <c r="N119" s="51"/>
      <c r="O119" s="52"/>
      <c r="P119" s="52"/>
      <c r="Q119" s="53"/>
      <c r="R119" s="51"/>
      <c r="S119" s="52"/>
      <c r="T119" s="52"/>
      <c r="U119" s="53"/>
      <c r="V119" s="93">
        <v>5</v>
      </c>
      <c r="W119" s="52">
        <v>5</v>
      </c>
      <c r="X119" s="52" t="s">
        <v>27</v>
      </c>
      <c r="Y119" s="53">
        <v>3</v>
      </c>
      <c r="Z119" s="51"/>
      <c r="AA119" s="52"/>
      <c r="AB119" s="52"/>
      <c r="AC119" s="53"/>
      <c r="AD119" s="91" t="s">
        <v>55</v>
      </c>
      <c r="AE119" s="150" t="s">
        <v>207</v>
      </c>
    </row>
    <row r="120" spans="1:31" x14ac:dyDescent="0.25">
      <c r="A120" s="100"/>
      <c r="B120" s="181" t="s">
        <v>422</v>
      </c>
      <c r="C120" s="155" t="s">
        <v>204</v>
      </c>
      <c r="D120" t="s">
        <v>428</v>
      </c>
      <c r="E120" s="153" t="s">
        <v>202</v>
      </c>
      <c r="F120" s="51"/>
      <c r="G120" s="52"/>
      <c r="H120" s="52"/>
      <c r="I120" s="53"/>
      <c r="J120" s="51"/>
      <c r="K120" s="52"/>
      <c r="L120" s="52"/>
      <c r="M120" s="53"/>
      <c r="N120" s="51"/>
      <c r="O120" s="52"/>
      <c r="P120" s="52"/>
      <c r="Q120" s="53"/>
      <c r="R120" s="51"/>
      <c r="S120" s="52"/>
      <c r="T120" s="52"/>
      <c r="U120" s="53"/>
      <c r="V120" s="137">
        <v>5</v>
      </c>
      <c r="W120" s="71">
        <v>5</v>
      </c>
      <c r="X120" s="71" t="s">
        <v>27</v>
      </c>
      <c r="Y120" s="72">
        <v>3</v>
      </c>
      <c r="Z120" s="70"/>
      <c r="AA120" s="71"/>
      <c r="AB120" s="71"/>
      <c r="AC120" s="72"/>
      <c r="AD120" s="91" t="s">
        <v>55</v>
      </c>
      <c r="AE120" s="150" t="s">
        <v>208</v>
      </c>
    </row>
    <row r="121" spans="1:31" ht="15.75" thickBot="1" x14ac:dyDescent="0.3">
      <c r="A121" s="100"/>
      <c r="B121" s="182" t="s">
        <v>423</v>
      </c>
      <c r="C121" s="156" t="s">
        <v>213</v>
      </c>
      <c r="D121" s="154" t="s">
        <v>424</v>
      </c>
      <c r="E121" s="154"/>
      <c r="F121" s="141"/>
      <c r="G121" s="142"/>
      <c r="H121" s="142"/>
      <c r="I121" s="143"/>
      <c r="J121" s="141"/>
      <c r="K121" s="142"/>
      <c r="L121" s="142"/>
      <c r="M121" s="143"/>
      <c r="N121" s="141"/>
      <c r="O121" s="142"/>
      <c r="P121" s="142"/>
      <c r="Q121" s="143"/>
      <c r="R121" s="141"/>
      <c r="S121" s="142"/>
      <c r="T121" s="142"/>
      <c r="U121" s="144"/>
      <c r="V121" s="137">
        <v>5</v>
      </c>
      <c r="W121" s="71">
        <v>5</v>
      </c>
      <c r="X121" s="71" t="s">
        <v>27</v>
      </c>
      <c r="Y121" s="72">
        <v>3</v>
      </c>
      <c r="Z121" s="70"/>
      <c r="AA121" s="71"/>
      <c r="AB121" s="71"/>
      <c r="AC121" s="72"/>
      <c r="AD121" s="151" t="s">
        <v>50</v>
      </c>
      <c r="AE121" s="152" t="s">
        <v>121</v>
      </c>
    </row>
    <row r="122" spans="1:31" ht="15.75" thickBot="1" x14ac:dyDescent="0.3">
      <c r="A122" s="55"/>
      <c r="B122" s="56"/>
      <c r="C122" s="57" t="s">
        <v>28</v>
      </c>
      <c r="D122" s="172"/>
      <c r="E122" s="56"/>
      <c r="F122" s="56">
        <f>SUM(F118:F120)</f>
        <v>0</v>
      </c>
      <c r="G122" s="88">
        <f>SUM(G118:G120)</f>
        <v>0</v>
      </c>
      <c r="H122" s="59"/>
      <c r="I122" s="139">
        <f>SUM(I118:I120)</f>
        <v>0</v>
      </c>
      <c r="J122" s="56">
        <f>SUM(J118:J120)</f>
        <v>0</v>
      </c>
      <c r="K122" s="59">
        <f>SUM(K118:K120)</f>
        <v>0</v>
      </c>
      <c r="L122" s="140"/>
      <c r="M122" s="60">
        <f>SUM(M118:M120)</f>
        <v>0</v>
      </c>
      <c r="N122" s="56">
        <f>SUM(N118:N120)</f>
        <v>0</v>
      </c>
      <c r="O122" s="88">
        <f>SUM(O118:O120)</f>
        <v>0</v>
      </c>
      <c r="P122" s="88"/>
      <c r="Q122" s="60">
        <f>SUM(Q118:Q120)</f>
        <v>0</v>
      </c>
      <c r="R122" s="56">
        <f>SUM(R118:R121)</f>
        <v>10</v>
      </c>
      <c r="S122" s="59">
        <f>SUM(S118:S120)</f>
        <v>0</v>
      </c>
      <c r="T122" s="140"/>
      <c r="U122" s="60">
        <f>SUM(U118:U120)</f>
        <v>3</v>
      </c>
      <c r="V122" s="55">
        <f>SUM(V119:V120,V121)</f>
        <v>15</v>
      </c>
      <c r="W122" s="59">
        <f t="shared" ref="W122" si="10">SUM(W119:W120,W121)</f>
        <v>15</v>
      </c>
      <c r="X122" s="59"/>
      <c r="Y122" s="140">
        <f t="shared" ref="Y122" si="11">SUM(Y119:Y120,Y121)</f>
        <v>9</v>
      </c>
      <c r="Z122" s="55">
        <f>SUM(Z118:Z121)</f>
        <v>0</v>
      </c>
      <c r="AA122" s="59">
        <f>SUM(AA118:AA121)</f>
        <v>0</v>
      </c>
      <c r="AB122" s="59"/>
      <c r="AC122" s="60">
        <f>SUM(AC118:AC121)</f>
        <v>0</v>
      </c>
      <c r="AD122" s="98"/>
      <c r="AE122" s="58"/>
    </row>
    <row r="123" spans="1:31" ht="15.75" thickBot="1" x14ac:dyDescent="0.3">
      <c r="A123" s="186" t="s">
        <v>223</v>
      </c>
      <c r="B123" s="187"/>
      <c r="C123" s="187"/>
      <c r="D123" s="187"/>
      <c r="E123" s="187"/>
      <c r="F123" s="187"/>
      <c r="G123" s="187"/>
      <c r="H123" s="187"/>
      <c r="I123" s="187"/>
      <c r="J123" s="187"/>
      <c r="K123" s="187"/>
      <c r="L123" s="187"/>
      <c r="M123" s="187"/>
      <c r="N123" s="187"/>
      <c r="O123" s="187"/>
      <c r="P123" s="187"/>
      <c r="Q123" s="187"/>
      <c r="R123" s="187"/>
      <c r="S123" s="187"/>
      <c r="T123" s="187"/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8"/>
    </row>
    <row r="124" spans="1:31" x14ac:dyDescent="0.25">
      <c r="A124" s="75"/>
      <c r="B124" s="75" t="s">
        <v>273</v>
      </c>
      <c r="C124" s="42" t="s">
        <v>198</v>
      </c>
      <c r="D124" s="171" t="s">
        <v>369</v>
      </c>
      <c r="E124" s="89"/>
      <c r="F124" s="44"/>
      <c r="G124" s="45"/>
      <c r="H124" s="45"/>
      <c r="I124" s="46"/>
      <c r="J124" s="44"/>
      <c r="K124" s="45"/>
      <c r="L124" s="45"/>
      <c r="M124" s="46"/>
      <c r="N124" s="44"/>
      <c r="O124" s="45"/>
      <c r="P124" s="45"/>
      <c r="Q124" s="46"/>
      <c r="R124" s="44"/>
      <c r="S124" s="45"/>
      <c r="T124" s="45"/>
      <c r="U124" s="46"/>
      <c r="V124" s="44">
        <v>10</v>
      </c>
      <c r="W124" s="45">
        <v>5</v>
      </c>
      <c r="X124" s="45" t="s">
        <v>27</v>
      </c>
      <c r="Y124" s="126">
        <v>3</v>
      </c>
      <c r="Z124" s="44"/>
      <c r="AA124" s="45"/>
      <c r="AB124" s="45"/>
      <c r="AC124" s="46"/>
      <c r="AD124" s="80" t="s">
        <v>50</v>
      </c>
      <c r="AE124" s="80" t="s">
        <v>121</v>
      </c>
    </row>
    <row r="125" spans="1:31" x14ac:dyDescent="0.25">
      <c r="A125" s="75"/>
      <c r="B125" s="75" t="s">
        <v>274</v>
      </c>
      <c r="C125" s="42" t="s">
        <v>225</v>
      </c>
      <c r="D125" s="171" t="s">
        <v>370</v>
      </c>
      <c r="E125" s="89"/>
      <c r="F125" s="44"/>
      <c r="G125" s="45"/>
      <c r="H125" s="45"/>
      <c r="I125" s="46"/>
      <c r="J125" s="44"/>
      <c r="K125" s="45"/>
      <c r="L125" s="45"/>
      <c r="M125" s="46"/>
      <c r="N125" s="44"/>
      <c r="O125" s="45"/>
      <c r="P125" s="45"/>
      <c r="Q125" s="46"/>
      <c r="R125" s="44"/>
      <c r="S125" s="45"/>
      <c r="T125" s="45"/>
      <c r="U125" s="46"/>
      <c r="V125" s="44">
        <v>10</v>
      </c>
      <c r="W125" s="45">
        <v>5</v>
      </c>
      <c r="X125" s="45" t="s">
        <v>23</v>
      </c>
      <c r="Y125" s="126">
        <v>3</v>
      </c>
      <c r="Z125" s="44"/>
      <c r="AA125" s="45"/>
      <c r="AB125" s="45"/>
      <c r="AC125" s="46"/>
      <c r="AD125" s="80" t="s">
        <v>50</v>
      </c>
      <c r="AE125" s="80" t="s">
        <v>135</v>
      </c>
    </row>
    <row r="126" spans="1:31" ht="15.75" thickBot="1" x14ac:dyDescent="0.3">
      <c r="A126" s="75"/>
      <c r="B126" s="75" t="s">
        <v>275</v>
      </c>
      <c r="C126" s="42" t="s">
        <v>141</v>
      </c>
      <c r="D126" s="171" t="s">
        <v>371</v>
      </c>
      <c r="E126" s="89"/>
      <c r="F126" s="44"/>
      <c r="G126" s="45"/>
      <c r="H126" s="45"/>
      <c r="I126" s="46"/>
      <c r="J126" s="44"/>
      <c r="K126" s="45"/>
      <c r="L126" s="45"/>
      <c r="M126" s="46"/>
      <c r="N126" s="44"/>
      <c r="O126" s="45"/>
      <c r="P126" s="45"/>
      <c r="Q126" s="46"/>
      <c r="R126" s="44"/>
      <c r="S126" s="45"/>
      <c r="T126" s="45"/>
      <c r="U126" s="46"/>
      <c r="V126" s="44">
        <v>5</v>
      </c>
      <c r="W126" s="45">
        <v>5</v>
      </c>
      <c r="X126" s="45" t="s">
        <v>27</v>
      </c>
      <c r="Y126" s="126">
        <v>3</v>
      </c>
      <c r="Z126" s="44"/>
      <c r="AA126" s="45"/>
      <c r="AB126" s="45"/>
      <c r="AC126" s="46"/>
      <c r="AD126" s="80" t="s">
        <v>50</v>
      </c>
      <c r="AE126" s="80" t="s">
        <v>54</v>
      </c>
    </row>
    <row r="127" spans="1:31" ht="15.75" thickBot="1" x14ac:dyDescent="0.3">
      <c r="A127" s="55"/>
      <c r="B127" s="56"/>
      <c r="C127" s="57" t="s">
        <v>28</v>
      </c>
      <c r="D127" s="172"/>
      <c r="E127" s="56"/>
      <c r="F127" s="101">
        <f>SUM(F124:F126)</f>
        <v>0</v>
      </c>
      <c r="G127" s="88">
        <f>SUM(G124:G126)</f>
        <v>0</v>
      </c>
      <c r="H127" s="59"/>
      <c r="I127" s="105">
        <f>SUM(I124:I126)</f>
        <v>0</v>
      </c>
      <c r="J127" s="101">
        <f>SUM(J124:J126)</f>
        <v>0</v>
      </c>
      <c r="K127" s="59">
        <f>SUM(K124:K126)</f>
        <v>0</v>
      </c>
      <c r="L127" s="102"/>
      <c r="M127" s="60">
        <f>SUM(M124:M126)</f>
        <v>0</v>
      </c>
      <c r="N127" s="101">
        <f>SUM(N124:N126)</f>
        <v>0</v>
      </c>
      <c r="O127" s="88">
        <f>SUM(O124:O126)</f>
        <v>0</v>
      </c>
      <c r="P127" s="88"/>
      <c r="Q127" s="60">
        <f>SUM(Q124:Q126)</f>
        <v>0</v>
      </c>
      <c r="R127" s="101">
        <f>SUM(R124:R126)</f>
        <v>0</v>
      </c>
      <c r="S127" s="59">
        <f>SUM(S124:S126)</f>
        <v>0</v>
      </c>
      <c r="T127" s="102"/>
      <c r="U127" s="60">
        <f>SUM(U124:U126)</f>
        <v>0</v>
      </c>
      <c r="V127" s="101">
        <f>SUM(V124:V126)</f>
        <v>25</v>
      </c>
      <c r="W127" s="88">
        <f>SUM(W124:W126)</f>
        <v>15</v>
      </c>
      <c r="X127" s="88"/>
      <c r="Y127" s="60">
        <f>SUM(Y124:Y126)</f>
        <v>9</v>
      </c>
      <c r="Z127" s="85">
        <f>SUM(Z124:Z126)</f>
        <v>0</v>
      </c>
      <c r="AA127" s="86">
        <f>SUM(AA124:AA126)</f>
        <v>0</v>
      </c>
      <c r="AB127" s="86"/>
      <c r="AC127" s="87">
        <f>SUM(AC124:AC126)</f>
        <v>0</v>
      </c>
      <c r="AD127" s="98"/>
      <c r="AE127" s="58"/>
    </row>
    <row r="128" spans="1:31" ht="15.75" thickBot="1" x14ac:dyDescent="0.3">
      <c r="A128" s="186" t="s">
        <v>163</v>
      </c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187"/>
      <c r="O128" s="187"/>
      <c r="P128" s="187"/>
      <c r="Q128" s="187"/>
      <c r="R128" s="187"/>
      <c r="S128" s="187"/>
      <c r="T128" s="187"/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8"/>
    </row>
    <row r="129" spans="1:31" x14ac:dyDescent="0.25">
      <c r="A129" s="67"/>
      <c r="B129" s="75" t="s">
        <v>276</v>
      </c>
      <c r="C129" s="92" t="s">
        <v>118</v>
      </c>
      <c r="D129" s="92" t="s">
        <v>372</v>
      </c>
      <c r="E129" s="84"/>
      <c r="F129" s="51"/>
      <c r="G129" s="52"/>
      <c r="H129" s="52"/>
      <c r="I129" s="53"/>
      <c r="J129" s="51"/>
      <c r="K129" s="52"/>
      <c r="L129" s="52"/>
      <c r="M129" s="53"/>
      <c r="N129" s="51"/>
      <c r="O129" s="52"/>
      <c r="P129" s="52"/>
      <c r="Q129" s="53"/>
      <c r="R129" s="51">
        <v>5</v>
      </c>
      <c r="S129" s="52">
        <v>5</v>
      </c>
      <c r="T129" s="52" t="s">
        <v>27</v>
      </c>
      <c r="U129" s="53">
        <v>4</v>
      </c>
      <c r="V129" s="51"/>
      <c r="W129" s="52"/>
      <c r="X129" s="52"/>
      <c r="Y129" s="53"/>
      <c r="Z129" s="51"/>
      <c r="AA129" s="52"/>
      <c r="AB129" s="52"/>
      <c r="AC129" s="53"/>
      <c r="AD129" s="91" t="s">
        <v>42</v>
      </c>
      <c r="AE129" s="94" t="s">
        <v>105</v>
      </c>
    </row>
    <row r="130" spans="1:31" x14ac:dyDescent="0.25">
      <c r="A130" s="75"/>
      <c r="B130" s="75" t="s">
        <v>277</v>
      </c>
      <c r="C130" s="42" t="s">
        <v>117</v>
      </c>
      <c r="D130" s="171" t="s">
        <v>373</v>
      </c>
      <c r="E130" s="89"/>
      <c r="F130" s="44"/>
      <c r="G130" s="45"/>
      <c r="H130" s="45"/>
      <c r="I130" s="46"/>
      <c r="J130" s="44"/>
      <c r="K130" s="45"/>
      <c r="L130" s="45"/>
      <c r="M130" s="46"/>
      <c r="N130" s="44"/>
      <c r="O130" s="45"/>
      <c r="P130" s="45"/>
      <c r="Q130" s="46"/>
      <c r="R130" s="44"/>
      <c r="S130" s="45"/>
      <c r="T130" s="45"/>
      <c r="U130" s="46"/>
      <c r="V130" s="44">
        <v>5</v>
      </c>
      <c r="W130" s="45">
        <v>10</v>
      </c>
      <c r="X130" s="45" t="s">
        <v>23</v>
      </c>
      <c r="Y130" s="46">
        <v>4</v>
      </c>
      <c r="Z130" s="44"/>
      <c r="AA130" s="45"/>
      <c r="AB130" s="45"/>
      <c r="AC130" s="46"/>
      <c r="AD130" s="80" t="s">
        <v>24</v>
      </c>
      <c r="AE130" s="80" t="s">
        <v>26</v>
      </c>
    </row>
    <row r="131" spans="1:31" ht="15.75" thickBot="1" x14ac:dyDescent="0.3">
      <c r="A131" s="100"/>
      <c r="B131" s="68" t="s">
        <v>278</v>
      </c>
      <c r="C131" s="92" t="s">
        <v>119</v>
      </c>
      <c r="D131" s="92" t="s">
        <v>374</v>
      </c>
      <c r="E131" s="84"/>
      <c r="F131" s="70"/>
      <c r="G131" s="71"/>
      <c r="H131" s="71"/>
      <c r="I131" s="72"/>
      <c r="J131" s="70"/>
      <c r="K131" s="71"/>
      <c r="L131" s="71"/>
      <c r="M131" s="72"/>
      <c r="N131" s="70"/>
      <c r="O131" s="71"/>
      <c r="P131" s="71"/>
      <c r="Q131" s="72"/>
      <c r="R131" s="70"/>
      <c r="S131" s="71"/>
      <c r="T131" s="71"/>
      <c r="U131" s="72"/>
      <c r="V131" s="70">
        <v>5</v>
      </c>
      <c r="W131" s="71">
        <v>10</v>
      </c>
      <c r="X131" s="71" t="s">
        <v>27</v>
      </c>
      <c r="Y131" s="72">
        <v>4</v>
      </c>
      <c r="Z131" s="70"/>
      <c r="AA131" s="71"/>
      <c r="AB131" s="71"/>
      <c r="AC131" s="72"/>
      <c r="AD131" s="91" t="s">
        <v>42</v>
      </c>
      <c r="AE131" s="73" t="s">
        <v>105</v>
      </c>
    </row>
    <row r="132" spans="1:31" ht="15.75" thickBot="1" x14ac:dyDescent="0.3">
      <c r="A132" s="55"/>
      <c r="B132" s="56"/>
      <c r="C132" s="57" t="s">
        <v>28</v>
      </c>
      <c r="D132" s="172"/>
      <c r="E132" s="56"/>
      <c r="F132" s="101">
        <f>SUM(F130:F131)</f>
        <v>0</v>
      </c>
      <c r="G132" s="88">
        <f>SUM(G130:G131)</f>
        <v>0</v>
      </c>
      <c r="H132" s="59"/>
      <c r="I132" s="105">
        <f t="shared" ref="I132:K133" si="12">SUM(I130:I131)</f>
        <v>0</v>
      </c>
      <c r="J132" s="101">
        <f t="shared" si="12"/>
        <v>0</v>
      </c>
      <c r="K132" s="59">
        <f t="shared" si="12"/>
        <v>0</v>
      </c>
      <c r="L132" s="102"/>
      <c r="M132" s="60">
        <f t="shared" ref="M132:O133" si="13">SUM(M130:M131)</f>
        <v>0</v>
      </c>
      <c r="N132" s="101">
        <f t="shared" si="13"/>
        <v>0</v>
      </c>
      <c r="O132" s="88">
        <f t="shared" si="13"/>
        <v>0</v>
      </c>
      <c r="P132" s="88"/>
      <c r="Q132" s="60">
        <f>SUM(Q130:Q131)</f>
        <v>0</v>
      </c>
      <c r="R132" s="101">
        <f>SUM(R129:R131)</f>
        <v>5</v>
      </c>
      <c r="S132" s="59">
        <f>SUM(S129:S131)</f>
        <v>5</v>
      </c>
      <c r="T132" s="102"/>
      <c r="U132" s="60">
        <f>SUM(U129:U131)</f>
        <v>4</v>
      </c>
      <c r="V132" s="101">
        <f>SUM(V130:V131)</f>
        <v>10</v>
      </c>
      <c r="W132" s="88">
        <f>SUM(W130:W131)</f>
        <v>20</v>
      </c>
      <c r="X132" s="88"/>
      <c r="Y132" s="60">
        <f>SUM(Y130:Y131)</f>
        <v>8</v>
      </c>
      <c r="Z132" s="85">
        <f>SUM(Z130:Z131)</f>
        <v>0</v>
      </c>
      <c r="AA132" s="86">
        <f>SUM(AA130:AA131)</f>
        <v>0</v>
      </c>
      <c r="AB132" s="86"/>
      <c r="AC132" s="87">
        <f>SUM(AC130:AC131)</f>
        <v>0</v>
      </c>
      <c r="AD132" s="98"/>
      <c r="AE132" s="58"/>
    </row>
    <row r="133" spans="1:31" ht="15.75" thickBot="1" x14ac:dyDescent="0.3">
      <c r="A133" s="55"/>
      <c r="B133" s="56"/>
      <c r="C133" s="57" t="s">
        <v>214</v>
      </c>
      <c r="D133" s="172"/>
      <c r="E133" s="56"/>
      <c r="F133" s="101">
        <f>SUM(F131:F132)</f>
        <v>0</v>
      </c>
      <c r="G133" s="88">
        <f>SUM(G131:G132)</f>
        <v>0</v>
      </c>
      <c r="H133" s="59"/>
      <c r="I133" s="105">
        <f t="shared" si="12"/>
        <v>0</v>
      </c>
      <c r="J133" s="101">
        <f t="shared" si="12"/>
        <v>0</v>
      </c>
      <c r="K133" s="59">
        <f t="shared" si="12"/>
        <v>0</v>
      </c>
      <c r="L133" s="102"/>
      <c r="M133" s="60">
        <f t="shared" si="13"/>
        <v>0</v>
      </c>
      <c r="N133" s="101">
        <f t="shared" si="13"/>
        <v>0</v>
      </c>
      <c r="O133" s="88">
        <f t="shared" si="13"/>
        <v>0</v>
      </c>
      <c r="P133" s="88"/>
      <c r="Q133" s="60">
        <f>SUM(Q131:Q132)</f>
        <v>0</v>
      </c>
      <c r="R133" s="55">
        <f>SUM(R122,R127,R132)</f>
        <v>15</v>
      </c>
      <c r="S133" s="59">
        <f t="shared" ref="S133:AC133" si="14">SUM(S122,S127,S132)</f>
        <v>5</v>
      </c>
      <c r="T133" s="59"/>
      <c r="U133" s="139">
        <f t="shared" si="14"/>
        <v>7</v>
      </c>
      <c r="V133" s="55">
        <f t="shared" si="14"/>
        <v>50</v>
      </c>
      <c r="W133" s="59">
        <f t="shared" si="14"/>
        <v>50</v>
      </c>
      <c r="X133" s="59"/>
      <c r="Y133" s="139">
        <f t="shared" si="14"/>
        <v>26</v>
      </c>
      <c r="Z133" s="55">
        <f t="shared" si="14"/>
        <v>0</v>
      </c>
      <c r="AA133" s="59">
        <f t="shared" si="14"/>
        <v>0</v>
      </c>
      <c r="AB133" s="59"/>
      <c r="AC133" s="139">
        <f t="shared" si="14"/>
        <v>0</v>
      </c>
      <c r="AD133" s="98"/>
      <c r="AE133" s="58"/>
    </row>
    <row r="134" spans="1:31" ht="30.75" customHeight="1" thickBot="1" x14ac:dyDescent="0.3">
      <c r="A134" s="215" t="s">
        <v>217</v>
      </c>
      <c r="B134" s="204"/>
      <c r="C134" s="204"/>
      <c r="D134" s="204"/>
      <c r="E134" s="204"/>
      <c r="F134" s="204"/>
      <c r="G134" s="204"/>
      <c r="H134" s="204"/>
      <c r="I134" s="204"/>
      <c r="J134" s="204"/>
      <c r="K134" s="204"/>
      <c r="L134" s="204"/>
      <c r="M134" s="204"/>
      <c r="N134" s="204"/>
      <c r="O134" s="204"/>
      <c r="P134" s="204"/>
      <c r="Q134" s="204"/>
      <c r="R134" s="204"/>
      <c r="S134" s="204"/>
      <c r="T134" s="204"/>
      <c r="U134" s="204"/>
      <c r="V134" s="204"/>
      <c r="W134" s="204"/>
      <c r="X134" s="204"/>
      <c r="Y134" s="204"/>
      <c r="Z134" s="204"/>
      <c r="AA134" s="204"/>
      <c r="AB134" s="204"/>
      <c r="AC134" s="204"/>
      <c r="AD134" s="204"/>
      <c r="AE134" s="205"/>
    </row>
    <row r="135" spans="1:31" ht="15.75" thickBot="1" x14ac:dyDescent="0.3">
      <c r="A135" s="186" t="s">
        <v>221</v>
      </c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187"/>
      <c r="O135" s="187"/>
      <c r="P135" s="187"/>
      <c r="Q135" s="187"/>
      <c r="R135" s="187"/>
      <c r="S135" s="187"/>
      <c r="T135" s="187"/>
      <c r="U135" s="187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8"/>
    </row>
    <row r="136" spans="1:31" x14ac:dyDescent="0.25">
      <c r="A136" s="75"/>
      <c r="B136" s="180" t="s">
        <v>267</v>
      </c>
      <c r="C136" s="155" t="s">
        <v>202</v>
      </c>
      <c r="D136" t="s">
        <v>426</v>
      </c>
      <c r="E136" s="89"/>
      <c r="F136" s="62"/>
      <c r="G136" s="63"/>
      <c r="H136" s="63"/>
      <c r="I136" s="64"/>
      <c r="J136" s="62"/>
      <c r="K136" s="63"/>
      <c r="L136" s="63"/>
      <c r="M136" s="64"/>
      <c r="N136" s="62"/>
      <c r="O136" s="63"/>
      <c r="P136" s="63"/>
      <c r="Q136" s="64"/>
      <c r="R136" s="62">
        <v>10</v>
      </c>
      <c r="S136" s="63">
        <v>0</v>
      </c>
      <c r="T136" s="63" t="s">
        <v>23</v>
      </c>
      <c r="U136" s="64">
        <v>3</v>
      </c>
      <c r="V136" s="90"/>
      <c r="W136" s="45"/>
      <c r="X136" s="45"/>
      <c r="Y136" s="46"/>
      <c r="Z136" s="44"/>
      <c r="AA136" s="45"/>
      <c r="AB136" s="45"/>
      <c r="AC136" s="46"/>
      <c r="AD136" s="80" t="s">
        <v>55</v>
      </c>
      <c r="AE136" s="149" t="s">
        <v>56</v>
      </c>
    </row>
    <row r="137" spans="1:31" x14ac:dyDescent="0.25">
      <c r="A137" s="67"/>
      <c r="B137" s="181" t="s">
        <v>421</v>
      </c>
      <c r="C137" s="155" t="s">
        <v>203</v>
      </c>
      <c r="D137" t="s">
        <v>427</v>
      </c>
      <c r="E137" s="153" t="s">
        <v>202</v>
      </c>
      <c r="F137" s="51"/>
      <c r="G137" s="52"/>
      <c r="H137" s="52"/>
      <c r="I137" s="53"/>
      <c r="J137" s="51"/>
      <c r="K137" s="52"/>
      <c r="L137" s="52"/>
      <c r="M137" s="53"/>
      <c r="N137" s="51"/>
      <c r="O137" s="52"/>
      <c r="P137" s="52"/>
      <c r="Q137" s="53"/>
      <c r="R137" s="51"/>
      <c r="S137" s="52"/>
      <c r="T137" s="52"/>
      <c r="U137" s="53"/>
      <c r="V137" s="93">
        <v>5</v>
      </c>
      <c r="W137" s="52">
        <v>5</v>
      </c>
      <c r="X137" s="52" t="s">
        <v>27</v>
      </c>
      <c r="Y137" s="53">
        <v>3</v>
      </c>
      <c r="Z137" s="51"/>
      <c r="AA137" s="52"/>
      <c r="AB137" s="52"/>
      <c r="AC137" s="53"/>
      <c r="AD137" s="91" t="s">
        <v>55</v>
      </c>
      <c r="AE137" s="150" t="s">
        <v>207</v>
      </c>
    </row>
    <row r="138" spans="1:31" x14ac:dyDescent="0.25">
      <c r="A138" s="100"/>
      <c r="B138" s="181" t="s">
        <v>422</v>
      </c>
      <c r="C138" s="155" t="s">
        <v>204</v>
      </c>
      <c r="D138" t="s">
        <v>428</v>
      </c>
      <c r="E138" s="153" t="s">
        <v>202</v>
      </c>
      <c r="F138" s="51"/>
      <c r="G138" s="52"/>
      <c r="H138" s="52"/>
      <c r="I138" s="53"/>
      <c r="J138" s="51"/>
      <c r="K138" s="52"/>
      <c r="L138" s="52"/>
      <c r="M138" s="53"/>
      <c r="N138" s="51"/>
      <c r="O138" s="52"/>
      <c r="P138" s="52"/>
      <c r="Q138" s="53"/>
      <c r="R138" s="51"/>
      <c r="S138" s="52"/>
      <c r="T138" s="52"/>
      <c r="U138" s="53"/>
      <c r="V138" s="137">
        <v>5</v>
      </c>
      <c r="W138" s="71">
        <v>5</v>
      </c>
      <c r="X138" s="71" t="s">
        <v>27</v>
      </c>
      <c r="Y138" s="72">
        <v>3</v>
      </c>
      <c r="Z138" s="70"/>
      <c r="AA138" s="71"/>
      <c r="AB138" s="71"/>
      <c r="AC138" s="72"/>
      <c r="AD138" s="91" t="s">
        <v>55</v>
      </c>
      <c r="AE138" s="150" t="s">
        <v>208</v>
      </c>
    </row>
    <row r="139" spans="1:31" ht="15.75" thickBot="1" x14ac:dyDescent="0.3">
      <c r="A139" s="100"/>
      <c r="B139" s="182" t="s">
        <v>423</v>
      </c>
      <c r="C139" s="156" t="s">
        <v>213</v>
      </c>
      <c r="D139" s="154" t="s">
        <v>424</v>
      </c>
      <c r="E139" s="154"/>
      <c r="F139" s="141"/>
      <c r="G139" s="142"/>
      <c r="H139" s="142"/>
      <c r="I139" s="143"/>
      <c r="J139" s="141"/>
      <c r="K139" s="142"/>
      <c r="L139" s="142"/>
      <c r="M139" s="143"/>
      <c r="N139" s="141"/>
      <c r="O139" s="142"/>
      <c r="P139" s="142"/>
      <c r="Q139" s="143"/>
      <c r="R139" s="141"/>
      <c r="S139" s="142"/>
      <c r="T139" s="145"/>
      <c r="U139" s="144"/>
      <c r="V139" s="137">
        <v>5</v>
      </c>
      <c r="W139" s="71">
        <v>5</v>
      </c>
      <c r="X139" s="71" t="s">
        <v>27</v>
      </c>
      <c r="Y139" s="72">
        <v>3</v>
      </c>
      <c r="Z139" s="70"/>
      <c r="AA139" s="71"/>
      <c r="AB139" s="71"/>
      <c r="AC139" s="72"/>
      <c r="AD139" s="151" t="s">
        <v>50</v>
      </c>
      <c r="AE139" s="152" t="s">
        <v>121</v>
      </c>
    </row>
    <row r="140" spans="1:31" ht="15.75" thickBot="1" x14ac:dyDescent="0.3">
      <c r="A140" s="55"/>
      <c r="B140" s="56"/>
      <c r="C140" s="57" t="s">
        <v>28</v>
      </c>
      <c r="D140" s="172"/>
      <c r="E140" s="56"/>
      <c r="F140" s="56">
        <f>SUM(F136:F138)</f>
        <v>0</v>
      </c>
      <c r="G140" s="88">
        <f>SUM(G136:G138)</f>
        <v>0</v>
      </c>
      <c r="H140" s="59"/>
      <c r="I140" s="139">
        <f>SUM(I136:I138)</f>
        <v>0</v>
      </c>
      <c r="J140" s="56">
        <f>SUM(J136:J138)</f>
        <v>0</v>
      </c>
      <c r="K140" s="59">
        <f>SUM(K136:K138)</f>
        <v>0</v>
      </c>
      <c r="L140" s="140"/>
      <c r="M140" s="60">
        <f>SUM(M136:M138)</f>
        <v>0</v>
      </c>
      <c r="N140" s="56">
        <f>SUM(N136:N138)</f>
        <v>0</v>
      </c>
      <c r="O140" s="88">
        <f>SUM(O136:O138)</f>
        <v>0</v>
      </c>
      <c r="P140" s="88"/>
      <c r="Q140" s="60">
        <f>SUM(Q136:Q138)</f>
        <v>0</v>
      </c>
      <c r="R140" s="56">
        <f>SUM(R136:R139)</f>
        <v>10</v>
      </c>
      <c r="S140" s="59">
        <f>SUM(S136:S138)</f>
        <v>0</v>
      </c>
      <c r="T140" s="140"/>
      <c r="U140" s="60">
        <f>SUM(U136:U138)</f>
        <v>3</v>
      </c>
      <c r="V140" s="55">
        <f>SUM(V137:V138,V139)</f>
        <v>15</v>
      </c>
      <c r="W140" s="59">
        <f t="shared" ref="W140" si="15">SUM(W137:W138,W139)</f>
        <v>15</v>
      </c>
      <c r="X140" s="59"/>
      <c r="Y140" s="140">
        <f t="shared" ref="Y140" si="16">SUM(Y137:Y138,Y139)</f>
        <v>9</v>
      </c>
      <c r="Z140" s="55">
        <f>SUM(Z136:Z139)</f>
        <v>0</v>
      </c>
      <c r="AA140" s="59">
        <f>SUM(AA136:AA139)</f>
        <v>0</v>
      </c>
      <c r="AB140" s="59"/>
      <c r="AC140" s="60">
        <f>SUM(AC136:AC139)</f>
        <v>0</v>
      </c>
      <c r="AD140" s="98"/>
      <c r="AE140" s="58"/>
    </row>
    <row r="141" spans="1:31" ht="15.75" thickBot="1" x14ac:dyDescent="0.3">
      <c r="A141" s="186" t="s">
        <v>164</v>
      </c>
      <c r="B141" s="187"/>
      <c r="C141" s="187"/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  <c r="N141" s="187"/>
      <c r="O141" s="187"/>
      <c r="P141" s="187"/>
      <c r="Q141" s="187"/>
      <c r="R141" s="187"/>
      <c r="S141" s="187"/>
      <c r="T141" s="187"/>
      <c r="U141" s="187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8"/>
    </row>
    <row r="142" spans="1:31" x14ac:dyDescent="0.25">
      <c r="A142" s="75"/>
      <c r="B142" s="75" t="s">
        <v>279</v>
      </c>
      <c r="C142" s="42" t="s">
        <v>120</v>
      </c>
      <c r="D142" s="171" t="s">
        <v>375</v>
      </c>
      <c r="E142" s="89"/>
      <c r="F142" s="44"/>
      <c r="G142" s="45"/>
      <c r="H142" s="45"/>
      <c r="I142" s="46"/>
      <c r="J142" s="44"/>
      <c r="K142" s="45"/>
      <c r="L142" s="45"/>
      <c r="M142" s="46"/>
      <c r="N142" s="44"/>
      <c r="O142" s="45"/>
      <c r="P142" s="45"/>
      <c r="Q142" s="46"/>
      <c r="R142" s="44"/>
      <c r="S142" s="45"/>
      <c r="T142" s="45"/>
      <c r="U142" s="46"/>
      <c r="V142" s="44">
        <v>5</v>
      </c>
      <c r="W142" s="45">
        <v>5</v>
      </c>
      <c r="X142" s="45" t="s">
        <v>27</v>
      </c>
      <c r="Y142" s="46">
        <v>4</v>
      </c>
      <c r="Z142" s="44"/>
      <c r="AA142" s="45"/>
      <c r="AB142" s="45"/>
      <c r="AC142" s="46"/>
      <c r="AD142" s="80" t="s">
        <v>50</v>
      </c>
      <c r="AE142" s="80" t="s">
        <v>121</v>
      </c>
    </row>
    <row r="143" spans="1:31" ht="15.75" thickBot="1" x14ac:dyDescent="0.3">
      <c r="A143" s="67"/>
      <c r="B143" s="75" t="s">
        <v>280</v>
      </c>
      <c r="C143" s="92" t="s">
        <v>199</v>
      </c>
      <c r="D143" s="92" t="s">
        <v>376</v>
      </c>
      <c r="E143" s="84"/>
      <c r="F143" s="51"/>
      <c r="G143" s="52"/>
      <c r="H143" s="52"/>
      <c r="I143" s="53"/>
      <c r="J143" s="51"/>
      <c r="K143" s="52"/>
      <c r="L143" s="52"/>
      <c r="M143" s="53"/>
      <c r="N143" s="51"/>
      <c r="O143" s="52"/>
      <c r="P143" s="52"/>
      <c r="Q143" s="53"/>
      <c r="R143" s="51"/>
      <c r="S143" s="52"/>
      <c r="T143" s="52"/>
      <c r="U143" s="53"/>
      <c r="V143" s="51">
        <v>0</v>
      </c>
      <c r="W143" s="52">
        <v>5</v>
      </c>
      <c r="X143" s="52" t="s">
        <v>27</v>
      </c>
      <c r="Y143" s="53">
        <v>4</v>
      </c>
      <c r="Z143" s="51"/>
      <c r="AA143" s="52"/>
      <c r="AB143" s="52"/>
      <c r="AC143" s="53"/>
      <c r="AD143" s="91" t="s">
        <v>51</v>
      </c>
      <c r="AE143" s="94" t="s">
        <v>52</v>
      </c>
    </row>
    <row r="144" spans="1:31" ht="15.75" thickBot="1" x14ac:dyDescent="0.3">
      <c r="A144" s="55"/>
      <c r="B144" s="56"/>
      <c r="C144" s="57" t="s">
        <v>28</v>
      </c>
      <c r="D144" s="172"/>
      <c r="E144" s="56"/>
      <c r="F144" s="101">
        <f>SUM(F142:F143)</f>
        <v>0</v>
      </c>
      <c r="G144" s="88">
        <f>SUM(G142:G143)</f>
        <v>0</v>
      </c>
      <c r="H144" s="59"/>
      <c r="I144" s="105">
        <f>SUM(I142:I143)</f>
        <v>0</v>
      </c>
      <c r="J144" s="101">
        <f>SUM(J142:J143)</f>
        <v>0</v>
      </c>
      <c r="K144" s="59">
        <f>SUM(K142:K143)</f>
        <v>0</v>
      </c>
      <c r="L144" s="102"/>
      <c r="M144" s="60">
        <f ca="1">SUM(M142:M144)</f>
        <v>0</v>
      </c>
      <c r="N144" s="101">
        <f>SUM(N142:N143)</f>
        <v>0</v>
      </c>
      <c r="O144" s="88">
        <f>SUM(O142:O143)</f>
        <v>0</v>
      </c>
      <c r="P144" s="88"/>
      <c r="Q144" s="60">
        <f>SUM(Q142:Q143)</f>
        <v>0</v>
      </c>
      <c r="R144" s="101">
        <f>SUM(R142:R143)</f>
        <v>0</v>
      </c>
      <c r="S144" s="59">
        <f>SUM(S142:S143)</f>
        <v>0</v>
      </c>
      <c r="T144" s="102"/>
      <c r="U144" s="60">
        <f>SUM(U142:U143)</f>
        <v>0</v>
      </c>
      <c r="V144" s="101">
        <f>SUM(V142:V143)</f>
        <v>5</v>
      </c>
      <c r="W144" s="88">
        <f>SUM(W142:W143)</f>
        <v>10</v>
      </c>
      <c r="X144" s="88"/>
      <c r="Y144" s="60">
        <f>SUM(Y142:Y143)</f>
        <v>8</v>
      </c>
      <c r="Z144" s="85">
        <f>SUM(Z142:Z143)</f>
        <v>0</v>
      </c>
      <c r="AA144" s="86">
        <f>SUM(AA142:AA143)</f>
        <v>0</v>
      </c>
      <c r="AB144" s="86"/>
      <c r="AC144" s="87">
        <f>SUM(AC142:AC143)</f>
        <v>0</v>
      </c>
      <c r="AD144" s="98"/>
      <c r="AE144" s="58"/>
    </row>
    <row r="145" spans="1:31" ht="15.75" thickBot="1" x14ac:dyDescent="0.3">
      <c r="A145" s="186" t="s">
        <v>194</v>
      </c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187"/>
      <c r="O145" s="187"/>
      <c r="P145" s="187"/>
      <c r="Q145" s="187"/>
      <c r="R145" s="187"/>
      <c r="S145" s="187"/>
      <c r="T145" s="187"/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8"/>
    </row>
    <row r="146" spans="1:31" x14ac:dyDescent="0.25">
      <c r="A146" s="75"/>
      <c r="B146" s="75" t="s">
        <v>281</v>
      </c>
      <c r="C146" s="42" t="s">
        <v>122</v>
      </c>
      <c r="D146" s="171" t="s">
        <v>377</v>
      </c>
      <c r="E146" s="89"/>
      <c r="F146" s="44"/>
      <c r="G146" s="45"/>
      <c r="H146" s="45"/>
      <c r="I146" s="46"/>
      <c r="J146" s="44"/>
      <c r="K146" s="45"/>
      <c r="L146" s="45"/>
      <c r="M146" s="46"/>
      <c r="N146" s="44"/>
      <c r="O146" s="45"/>
      <c r="P146" s="45"/>
      <c r="Q146" s="46"/>
      <c r="R146" s="44"/>
      <c r="S146" s="45"/>
      <c r="T146" s="45"/>
      <c r="U146" s="46"/>
      <c r="V146" s="44">
        <v>5</v>
      </c>
      <c r="W146" s="45">
        <v>5</v>
      </c>
      <c r="X146" s="45" t="s">
        <v>27</v>
      </c>
      <c r="Y146" s="46">
        <v>3</v>
      </c>
      <c r="Z146" s="44"/>
      <c r="AA146" s="45"/>
      <c r="AB146" s="45"/>
      <c r="AC146" s="46"/>
      <c r="AD146" s="80" t="s">
        <v>50</v>
      </c>
      <c r="AE146" s="80" t="s">
        <v>112</v>
      </c>
    </row>
    <row r="147" spans="1:31" x14ac:dyDescent="0.25">
      <c r="A147" s="67"/>
      <c r="B147" s="75" t="s">
        <v>282</v>
      </c>
      <c r="C147" s="92" t="s">
        <v>123</v>
      </c>
      <c r="D147" s="92" t="s">
        <v>378</v>
      </c>
      <c r="E147" s="84"/>
      <c r="F147" s="51"/>
      <c r="G147" s="52"/>
      <c r="H147" s="52"/>
      <c r="I147" s="53"/>
      <c r="J147" s="51"/>
      <c r="K147" s="52"/>
      <c r="L147" s="52"/>
      <c r="M147" s="53"/>
      <c r="N147" s="51"/>
      <c r="O147" s="52"/>
      <c r="P147" s="52"/>
      <c r="Q147" s="53"/>
      <c r="R147" s="51"/>
      <c r="S147" s="52"/>
      <c r="T147" s="52"/>
      <c r="U147" s="53"/>
      <c r="V147" s="51">
        <v>5</v>
      </c>
      <c r="W147" s="52">
        <v>0</v>
      </c>
      <c r="X147" s="52" t="s">
        <v>23</v>
      </c>
      <c r="Y147" s="53">
        <v>3</v>
      </c>
      <c r="Z147" s="51"/>
      <c r="AA147" s="52"/>
      <c r="AB147" s="52"/>
      <c r="AC147" s="53"/>
      <c r="AD147" s="80" t="s">
        <v>24</v>
      </c>
      <c r="AE147" s="80" t="s">
        <v>26</v>
      </c>
    </row>
    <row r="148" spans="1:31" x14ac:dyDescent="0.25">
      <c r="A148" s="75"/>
      <c r="B148" s="75" t="s">
        <v>283</v>
      </c>
      <c r="C148" s="42" t="s">
        <v>124</v>
      </c>
      <c r="D148" s="171" t="s">
        <v>379</v>
      </c>
      <c r="E148" s="89"/>
      <c r="F148" s="44"/>
      <c r="G148" s="45"/>
      <c r="H148" s="45"/>
      <c r="I148" s="46"/>
      <c r="J148" s="44"/>
      <c r="K148" s="45"/>
      <c r="L148" s="45"/>
      <c r="M148" s="46"/>
      <c r="N148" s="44"/>
      <c r="O148" s="45"/>
      <c r="P148" s="45"/>
      <c r="Q148" s="46"/>
      <c r="R148" s="44"/>
      <c r="S148" s="45"/>
      <c r="T148" s="45"/>
      <c r="U148" s="46"/>
      <c r="V148" s="44">
        <v>5</v>
      </c>
      <c r="W148" s="45">
        <v>0</v>
      </c>
      <c r="X148" s="45" t="s">
        <v>23</v>
      </c>
      <c r="Y148" s="46">
        <v>3</v>
      </c>
      <c r="Z148" s="44"/>
      <c r="AA148" s="45"/>
      <c r="AB148" s="45"/>
      <c r="AC148" s="46"/>
      <c r="AD148" s="80" t="s">
        <v>50</v>
      </c>
      <c r="AE148" s="80" t="s">
        <v>112</v>
      </c>
    </row>
    <row r="149" spans="1:31" ht="15.75" thickBot="1" x14ac:dyDescent="0.3">
      <c r="A149" s="67"/>
      <c r="B149" s="75" t="s">
        <v>284</v>
      </c>
      <c r="C149" s="92" t="s">
        <v>125</v>
      </c>
      <c r="D149" s="92" t="s">
        <v>380</v>
      </c>
      <c r="E149" s="84"/>
      <c r="F149" s="51"/>
      <c r="G149" s="52"/>
      <c r="H149" s="52"/>
      <c r="I149" s="53"/>
      <c r="J149" s="51"/>
      <c r="K149" s="52"/>
      <c r="L149" s="52"/>
      <c r="M149" s="53"/>
      <c r="N149" s="51"/>
      <c r="O149" s="52"/>
      <c r="P149" s="52"/>
      <c r="Q149" s="53"/>
      <c r="R149" s="51"/>
      <c r="S149" s="52"/>
      <c r="T149" s="52"/>
      <c r="U149" s="53"/>
      <c r="V149" s="51">
        <v>0</v>
      </c>
      <c r="W149" s="52">
        <v>10</v>
      </c>
      <c r="X149" s="52" t="s">
        <v>27</v>
      </c>
      <c r="Y149" s="53">
        <v>3</v>
      </c>
      <c r="Z149" s="51"/>
      <c r="AA149" s="52"/>
      <c r="AB149" s="52"/>
      <c r="AC149" s="53"/>
      <c r="AD149" s="80" t="s">
        <v>24</v>
      </c>
      <c r="AE149" s="94" t="s">
        <v>46</v>
      </c>
    </row>
    <row r="150" spans="1:31" ht="15.75" thickBot="1" x14ac:dyDescent="0.3">
      <c r="A150" s="55"/>
      <c r="B150" s="56"/>
      <c r="C150" s="57" t="s">
        <v>28</v>
      </c>
      <c r="D150" s="172"/>
      <c r="E150" s="56"/>
      <c r="F150" s="101">
        <f>SUM(F146:F149)</f>
        <v>0</v>
      </c>
      <c r="G150" s="88">
        <f>SUM(G147:G149)</f>
        <v>0</v>
      </c>
      <c r="H150" s="59"/>
      <c r="I150" s="105">
        <f>SUM(I146:I149)</f>
        <v>0</v>
      </c>
      <c r="J150" s="101">
        <f>SUM(J146:J149)</f>
        <v>0</v>
      </c>
      <c r="K150" s="59">
        <f>SUM(K146:K149)</f>
        <v>0</v>
      </c>
      <c r="L150" s="102"/>
      <c r="M150" s="60">
        <f>SUM(M146:M149)</f>
        <v>0</v>
      </c>
      <c r="N150" s="101">
        <f>SUM(N146:N149)</f>
        <v>0</v>
      </c>
      <c r="O150" s="88">
        <f>SUM(O146:O149)</f>
        <v>0</v>
      </c>
      <c r="P150" s="88"/>
      <c r="Q150" s="60">
        <f>SUM(Q146:Q149)</f>
        <v>0</v>
      </c>
      <c r="R150" s="101">
        <f>SUM(R146:R149)</f>
        <v>0</v>
      </c>
      <c r="S150" s="59">
        <f>SUM(S146:S149)</f>
        <v>0</v>
      </c>
      <c r="T150" s="102"/>
      <c r="U150" s="60">
        <f>SUM(U146:U149)</f>
        <v>0</v>
      </c>
      <c r="V150" s="101">
        <f>SUM(V146:V149)</f>
        <v>15</v>
      </c>
      <c r="W150" s="88">
        <f>SUM(W146:W149)</f>
        <v>15</v>
      </c>
      <c r="X150" s="88"/>
      <c r="Y150" s="60">
        <f>SUM(Y146:Y149)</f>
        <v>12</v>
      </c>
      <c r="Z150" s="85">
        <f>SUM(Z146:Z149)</f>
        <v>0</v>
      </c>
      <c r="AA150" s="86">
        <f>SUM(AA147:AA149)</f>
        <v>0</v>
      </c>
      <c r="AB150" s="86"/>
      <c r="AC150" s="87">
        <f>SUM(AC146:AC149)</f>
        <v>0</v>
      </c>
      <c r="AD150" s="98"/>
      <c r="AE150" s="58"/>
    </row>
    <row r="151" spans="1:31" ht="15.75" thickBot="1" x14ac:dyDescent="0.3">
      <c r="A151" s="55"/>
      <c r="B151" s="56"/>
      <c r="C151" s="57" t="s">
        <v>214</v>
      </c>
      <c r="D151" s="172"/>
      <c r="E151" s="56"/>
      <c r="F151" s="101">
        <f>SUM(F149:F150)</f>
        <v>0</v>
      </c>
      <c r="G151" s="88">
        <f>SUM(G149:G150)</f>
        <v>0</v>
      </c>
      <c r="H151" s="59"/>
      <c r="I151" s="105">
        <f>SUM(I149:I150)</f>
        <v>0</v>
      </c>
      <c r="J151" s="101">
        <f>SUM(J149:J150)</f>
        <v>0</v>
      </c>
      <c r="K151" s="59">
        <f>SUM(K149:K150)</f>
        <v>0</v>
      </c>
      <c r="L151" s="102"/>
      <c r="M151" s="60">
        <f>SUM(M149:M150)</f>
        <v>0</v>
      </c>
      <c r="N151" s="101">
        <f>SUM(N149:N150)</f>
        <v>0</v>
      </c>
      <c r="O151" s="88">
        <f>SUM(O149:O150)</f>
        <v>0</v>
      </c>
      <c r="P151" s="88"/>
      <c r="Q151" s="60">
        <f>SUM(Q149:Q150)</f>
        <v>0</v>
      </c>
      <c r="R151" s="55">
        <f>SUM(R140,R144,R150)</f>
        <v>10</v>
      </c>
      <c r="S151" s="59">
        <f t="shared" ref="S151:AC151" si="17">SUM(S140,S144,S150)</f>
        <v>0</v>
      </c>
      <c r="T151" s="59"/>
      <c r="U151" s="139">
        <f t="shared" si="17"/>
        <v>3</v>
      </c>
      <c r="V151" s="55">
        <f t="shared" si="17"/>
        <v>35</v>
      </c>
      <c r="W151" s="59">
        <f t="shared" si="17"/>
        <v>40</v>
      </c>
      <c r="X151" s="59"/>
      <c r="Y151" s="139">
        <f t="shared" si="17"/>
        <v>29</v>
      </c>
      <c r="Z151" s="55">
        <f t="shared" si="17"/>
        <v>0</v>
      </c>
      <c r="AA151" s="59">
        <f t="shared" si="17"/>
        <v>0</v>
      </c>
      <c r="AB151" s="59"/>
      <c r="AC151" s="139">
        <f t="shared" si="17"/>
        <v>0</v>
      </c>
      <c r="AD151" s="98"/>
      <c r="AE151" s="58"/>
    </row>
    <row r="152" spans="1:31" ht="30.75" customHeight="1" thickBot="1" x14ac:dyDescent="0.3">
      <c r="A152" s="215" t="s">
        <v>218</v>
      </c>
      <c r="B152" s="204"/>
      <c r="C152" s="204"/>
      <c r="D152" s="204"/>
      <c r="E152" s="204"/>
      <c r="F152" s="204"/>
      <c r="G152" s="204"/>
      <c r="H152" s="204"/>
      <c r="I152" s="204"/>
      <c r="J152" s="204"/>
      <c r="K152" s="204"/>
      <c r="L152" s="204"/>
      <c r="M152" s="204"/>
      <c r="N152" s="204"/>
      <c r="O152" s="204"/>
      <c r="P152" s="204"/>
      <c r="Q152" s="204"/>
      <c r="R152" s="204"/>
      <c r="S152" s="204"/>
      <c r="T152" s="204"/>
      <c r="U152" s="204"/>
      <c r="V152" s="204"/>
      <c r="W152" s="204"/>
      <c r="X152" s="204"/>
      <c r="Y152" s="204"/>
      <c r="Z152" s="204"/>
      <c r="AA152" s="204"/>
      <c r="AB152" s="204"/>
      <c r="AC152" s="204"/>
      <c r="AD152" s="204"/>
      <c r="AE152" s="205"/>
    </row>
    <row r="153" spans="1:31" ht="15.75" thickBot="1" x14ac:dyDescent="0.3">
      <c r="A153" s="186" t="s">
        <v>221</v>
      </c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187"/>
      <c r="O153" s="187"/>
      <c r="P153" s="187"/>
      <c r="Q153" s="187"/>
      <c r="R153" s="187"/>
      <c r="S153" s="187"/>
      <c r="T153" s="187"/>
      <c r="U153" s="187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8"/>
    </row>
    <row r="154" spans="1:31" x14ac:dyDescent="0.25">
      <c r="A154" s="75"/>
      <c r="B154" s="180" t="s">
        <v>267</v>
      </c>
      <c r="C154" s="155" t="s">
        <v>202</v>
      </c>
      <c r="D154" t="s">
        <v>426</v>
      </c>
      <c r="E154" s="89"/>
      <c r="F154" s="62"/>
      <c r="G154" s="63"/>
      <c r="H154" s="63"/>
      <c r="I154" s="64"/>
      <c r="J154" s="62"/>
      <c r="K154" s="63"/>
      <c r="L154" s="63"/>
      <c r="M154" s="64"/>
      <c r="N154" s="62"/>
      <c r="O154" s="63"/>
      <c r="P154" s="63"/>
      <c r="Q154" s="64"/>
      <c r="R154" s="62">
        <v>10</v>
      </c>
      <c r="S154" s="63">
        <v>0</v>
      </c>
      <c r="T154" s="63" t="s">
        <v>23</v>
      </c>
      <c r="U154" s="64">
        <v>3</v>
      </c>
      <c r="V154" s="90"/>
      <c r="W154" s="45"/>
      <c r="X154" s="45"/>
      <c r="Y154" s="46"/>
      <c r="Z154" s="44"/>
      <c r="AA154" s="45"/>
      <c r="AB154" s="45"/>
      <c r="AC154" s="46"/>
      <c r="AD154" s="80" t="s">
        <v>55</v>
      </c>
      <c r="AE154" s="149" t="s">
        <v>56</v>
      </c>
    </row>
    <row r="155" spans="1:31" x14ac:dyDescent="0.25">
      <c r="A155" s="67"/>
      <c r="B155" s="181" t="s">
        <v>421</v>
      </c>
      <c r="C155" s="155" t="s">
        <v>203</v>
      </c>
      <c r="D155" t="s">
        <v>427</v>
      </c>
      <c r="E155" s="153" t="s">
        <v>202</v>
      </c>
      <c r="F155" s="51"/>
      <c r="G155" s="52"/>
      <c r="H155" s="52"/>
      <c r="I155" s="53"/>
      <c r="J155" s="51"/>
      <c r="K155" s="52"/>
      <c r="L155" s="52"/>
      <c r="M155" s="53"/>
      <c r="N155" s="51"/>
      <c r="O155" s="52"/>
      <c r="P155" s="52"/>
      <c r="Q155" s="53"/>
      <c r="R155" s="51"/>
      <c r="S155" s="52"/>
      <c r="T155" s="52"/>
      <c r="U155" s="53"/>
      <c r="V155" s="93">
        <v>5</v>
      </c>
      <c r="W155" s="52">
        <v>5</v>
      </c>
      <c r="X155" s="52" t="s">
        <v>27</v>
      </c>
      <c r="Y155" s="53">
        <v>3</v>
      </c>
      <c r="Z155" s="51"/>
      <c r="AA155" s="52"/>
      <c r="AB155" s="52"/>
      <c r="AC155" s="53"/>
      <c r="AD155" s="91" t="s">
        <v>55</v>
      </c>
      <c r="AE155" s="150" t="s">
        <v>207</v>
      </c>
    </row>
    <row r="156" spans="1:31" x14ac:dyDescent="0.25">
      <c r="A156" s="100"/>
      <c r="B156" s="181" t="s">
        <v>422</v>
      </c>
      <c r="C156" s="155" t="s">
        <v>204</v>
      </c>
      <c r="D156" t="s">
        <v>428</v>
      </c>
      <c r="E156" s="153" t="s">
        <v>202</v>
      </c>
      <c r="F156" s="51"/>
      <c r="G156" s="52"/>
      <c r="H156" s="52"/>
      <c r="I156" s="53"/>
      <c r="J156" s="51"/>
      <c r="K156" s="52"/>
      <c r="L156" s="52"/>
      <c r="M156" s="53"/>
      <c r="N156" s="51"/>
      <c r="O156" s="52"/>
      <c r="P156" s="52"/>
      <c r="Q156" s="53"/>
      <c r="R156" s="51"/>
      <c r="S156" s="52"/>
      <c r="T156" s="52"/>
      <c r="U156" s="53"/>
      <c r="V156" s="137">
        <v>5</v>
      </c>
      <c r="W156" s="71">
        <v>5</v>
      </c>
      <c r="X156" s="71" t="s">
        <v>27</v>
      </c>
      <c r="Y156" s="72">
        <v>3</v>
      </c>
      <c r="Z156" s="70"/>
      <c r="AA156" s="71"/>
      <c r="AB156" s="71"/>
      <c r="AC156" s="72"/>
      <c r="AD156" s="91" t="s">
        <v>55</v>
      </c>
      <c r="AE156" s="150" t="s">
        <v>208</v>
      </c>
    </row>
    <row r="157" spans="1:31" ht="15.75" thickBot="1" x14ac:dyDescent="0.3">
      <c r="A157" s="100"/>
      <c r="B157" s="182" t="s">
        <v>423</v>
      </c>
      <c r="C157" s="156" t="s">
        <v>213</v>
      </c>
      <c r="D157" s="154" t="s">
        <v>424</v>
      </c>
      <c r="E157" s="154"/>
      <c r="F157" s="141"/>
      <c r="G157" s="142"/>
      <c r="H157" s="142"/>
      <c r="I157" s="143"/>
      <c r="J157" s="141"/>
      <c r="K157" s="142"/>
      <c r="L157" s="142"/>
      <c r="M157" s="143"/>
      <c r="N157" s="141"/>
      <c r="O157" s="142"/>
      <c r="P157" s="142"/>
      <c r="Q157" s="143"/>
      <c r="R157" s="141"/>
      <c r="S157" s="145"/>
      <c r="T157" s="145"/>
      <c r="U157" s="144"/>
      <c r="V157" s="137">
        <v>5</v>
      </c>
      <c r="W157" s="71">
        <v>5</v>
      </c>
      <c r="X157" s="71" t="s">
        <v>27</v>
      </c>
      <c r="Y157" s="72">
        <v>3</v>
      </c>
      <c r="Z157" s="70"/>
      <c r="AA157" s="71"/>
      <c r="AB157" s="71"/>
      <c r="AC157" s="72"/>
      <c r="AD157" s="151" t="s">
        <v>50</v>
      </c>
      <c r="AE157" s="152" t="s">
        <v>121</v>
      </c>
    </row>
    <row r="158" spans="1:31" ht="15.75" thickBot="1" x14ac:dyDescent="0.3">
      <c r="A158" s="55"/>
      <c r="B158" s="56"/>
      <c r="C158" s="57" t="s">
        <v>28</v>
      </c>
      <c r="D158" s="172"/>
      <c r="E158" s="56"/>
      <c r="F158" s="56">
        <f>SUM(F154:F156)</f>
        <v>0</v>
      </c>
      <c r="G158" s="88">
        <f>SUM(G154:G156)</f>
        <v>0</v>
      </c>
      <c r="H158" s="59"/>
      <c r="I158" s="139">
        <f>SUM(I154:I156)</f>
        <v>0</v>
      </c>
      <c r="J158" s="56">
        <f>SUM(J154:J156)</f>
        <v>0</v>
      </c>
      <c r="K158" s="59">
        <f>SUM(K154:K156)</f>
        <v>0</v>
      </c>
      <c r="L158" s="140"/>
      <c r="M158" s="60">
        <f>SUM(M154:M156)</f>
        <v>0</v>
      </c>
      <c r="N158" s="56">
        <f>SUM(N154:N156)</f>
        <v>0</v>
      </c>
      <c r="O158" s="88">
        <f>SUM(O154:O156)</f>
        <v>0</v>
      </c>
      <c r="P158" s="88"/>
      <c r="Q158" s="60">
        <f>SUM(Q154:Q156)</f>
        <v>0</v>
      </c>
      <c r="R158" s="56">
        <f>SUM(R154:R157)</f>
        <v>10</v>
      </c>
      <c r="S158" s="59">
        <f>SUM(S154:S156)</f>
        <v>0</v>
      </c>
      <c r="T158" s="140"/>
      <c r="U158" s="60">
        <f>SUM(U154:U156)</f>
        <v>3</v>
      </c>
      <c r="V158" s="55">
        <f>SUM(V155:V156,V157)</f>
        <v>15</v>
      </c>
      <c r="W158" s="59">
        <f t="shared" ref="W158" si="18">SUM(W155:W156,W157)</f>
        <v>15</v>
      </c>
      <c r="X158" s="59"/>
      <c r="Y158" s="140">
        <f t="shared" ref="Y158" si="19">SUM(Y155:Y156,Y157)</f>
        <v>9</v>
      </c>
      <c r="Z158" s="55">
        <f>SUM(Z154:Z157)</f>
        <v>0</v>
      </c>
      <c r="AA158" s="59">
        <f>SUM(AA154:AA157)</f>
        <v>0</v>
      </c>
      <c r="AB158" s="59"/>
      <c r="AC158" s="60">
        <f>SUM(AC154:AC157)</f>
        <v>0</v>
      </c>
      <c r="AD158" s="98"/>
      <c r="AE158" s="58"/>
    </row>
    <row r="159" spans="1:31" ht="15.75" thickBot="1" x14ac:dyDescent="0.3">
      <c r="A159" s="186" t="s">
        <v>165</v>
      </c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87"/>
      <c r="T159" s="187"/>
      <c r="U159" s="187"/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8"/>
    </row>
    <row r="160" spans="1:31" x14ac:dyDescent="0.25">
      <c r="A160" s="75"/>
      <c r="B160" s="75" t="s">
        <v>285</v>
      </c>
      <c r="C160" s="42" t="s">
        <v>226</v>
      </c>
      <c r="D160" s="171" t="s">
        <v>429</v>
      </c>
      <c r="E160" s="89"/>
      <c r="F160" s="44">
        <v>0</v>
      </c>
      <c r="G160" s="45">
        <v>10</v>
      </c>
      <c r="H160" s="45" t="s">
        <v>27</v>
      </c>
      <c r="I160" s="46">
        <v>3</v>
      </c>
      <c r="J160" s="44"/>
      <c r="K160" s="45"/>
      <c r="L160" s="45"/>
      <c r="M160" s="46"/>
      <c r="N160" s="44"/>
      <c r="O160" s="45"/>
      <c r="P160" s="45"/>
      <c r="Q160" s="46"/>
      <c r="R160" s="44"/>
      <c r="S160" s="45"/>
      <c r="T160" s="45"/>
      <c r="U160" s="46"/>
      <c r="V160" s="44"/>
      <c r="W160" s="45"/>
      <c r="X160" s="45"/>
      <c r="Y160" s="46"/>
      <c r="Z160" s="44"/>
      <c r="AA160" s="45"/>
      <c r="AB160" s="45"/>
      <c r="AC160" s="46"/>
      <c r="AD160" s="91" t="s">
        <v>51</v>
      </c>
      <c r="AE160" s="80" t="s">
        <v>57</v>
      </c>
    </row>
    <row r="161" spans="1:31" x14ac:dyDescent="0.25">
      <c r="A161" s="67"/>
      <c r="B161" s="75" t="s">
        <v>286</v>
      </c>
      <c r="C161" s="92" t="s">
        <v>227</v>
      </c>
      <c r="D161" s="42" t="s">
        <v>430</v>
      </c>
      <c r="E161" s="42" t="s">
        <v>226</v>
      </c>
      <c r="F161" s="51"/>
      <c r="G161" s="52"/>
      <c r="H161" s="52"/>
      <c r="I161" s="53"/>
      <c r="J161" s="51">
        <v>0</v>
      </c>
      <c r="K161" s="52">
        <v>10</v>
      </c>
      <c r="L161" s="52" t="s">
        <v>27</v>
      </c>
      <c r="M161" s="53">
        <v>3</v>
      </c>
      <c r="N161" s="51"/>
      <c r="O161" s="52"/>
      <c r="P161" s="52"/>
      <c r="Q161" s="53"/>
      <c r="R161" s="51"/>
      <c r="S161" s="52"/>
      <c r="T161" s="52"/>
      <c r="U161" s="53"/>
      <c r="V161" s="51"/>
      <c r="W161" s="52"/>
      <c r="X161" s="52"/>
      <c r="Y161" s="53"/>
      <c r="Z161" s="51"/>
      <c r="AA161" s="52"/>
      <c r="AB161" s="52"/>
      <c r="AC161" s="53"/>
      <c r="AD161" s="91" t="s">
        <v>51</v>
      </c>
      <c r="AE161" s="94" t="s">
        <v>57</v>
      </c>
    </row>
    <row r="162" spans="1:31" x14ac:dyDescent="0.25">
      <c r="A162" s="75"/>
      <c r="B162" s="75" t="s">
        <v>287</v>
      </c>
      <c r="C162" s="42" t="s">
        <v>126</v>
      </c>
      <c r="D162" s="171" t="s">
        <v>381</v>
      </c>
      <c r="E162" s="89"/>
      <c r="F162" s="44">
        <v>0</v>
      </c>
      <c r="G162" s="45">
        <v>10</v>
      </c>
      <c r="H162" s="45" t="s">
        <v>27</v>
      </c>
      <c r="I162" s="46">
        <v>3</v>
      </c>
      <c r="J162" s="44"/>
      <c r="K162" s="45"/>
      <c r="L162" s="45"/>
      <c r="M162" s="46"/>
      <c r="N162" s="44"/>
      <c r="O162" s="45"/>
      <c r="P162" s="45"/>
      <c r="Q162" s="46"/>
      <c r="R162" s="44"/>
      <c r="S162" s="45"/>
      <c r="T162" s="45"/>
      <c r="U162" s="46"/>
      <c r="V162" s="44"/>
      <c r="W162" s="45"/>
      <c r="X162" s="45"/>
      <c r="Y162" s="46"/>
      <c r="Z162" s="44"/>
      <c r="AA162" s="45"/>
      <c r="AB162" s="45"/>
      <c r="AC162" s="46"/>
      <c r="AD162" s="91" t="s">
        <v>51</v>
      </c>
      <c r="AE162" s="80" t="s">
        <v>57</v>
      </c>
    </row>
    <row r="163" spans="1:31" ht="15.75" thickBot="1" x14ac:dyDescent="0.3">
      <c r="A163" s="67"/>
      <c r="B163" s="75" t="s">
        <v>288</v>
      </c>
      <c r="C163" s="92" t="s">
        <v>127</v>
      </c>
      <c r="D163" s="42" t="s">
        <v>382</v>
      </c>
      <c r="E163" s="42" t="s">
        <v>126</v>
      </c>
      <c r="F163" s="51"/>
      <c r="G163" s="52"/>
      <c r="H163" s="52"/>
      <c r="I163" s="53"/>
      <c r="J163" s="51">
        <v>0</v>
      </c>
      <c r="K163" s="52">
        <v>10</v>
      </c>
      <c r="L163" s="52" t="s">
        <v>27</v>
      </c>
      <c r="M163" s="53">
        <v>3</v>
      </c>
      <c r="N163" s="51"/>
      <c r="O163" s="52"/>
      <c r="P163" s="52"/>
      <c r="Q163" s="53"/>
      <c r="R163" s="51"/>
      <c r="S163" s="52"/>
      <c r="T163" s="52"/>
      <c r="U163" s="53"/>
      <c r="V163" s="51"/>
      <c r="W163" s="52"/>
      <c r="X163" s="52"/>
      <c r="Y163" s="53"/>
      <c r="Z163" s="51"/>
      <c r="AA163" s="52"/>
      <c r="AB163" s="52"/>
      <c r="AC163" s="53"/>
      <c r="AD163" s="91" t="s">
        <v>51</v>
      </c>
      <c r="AE163" s="94" t="s">
        <v>57</v>
      </c>
    </row>
    <row r="164" spans="1:31" ht="15.75" thickBot="1" x14ac:dyDescent="0.3">
      <c r="A164" s="55"/>
      <c r="B164" s="56"/>
      <c r="C164" s="57" t="s">
        <v>28</v>
      </c>
      <c r="D164" s="172"/>
      <c r="E164" s="56"/>
      <c r="F164" s="101">
        <f>SUM(F160:F163)</f>
        <v>0</v>
      </c>
      <c r="G164" s="88">
        <f>SUM(G160:G163)</f>
        <v>20</v>
      </c>
      <c r="H164" s="59"/>
      <c r="I164" s="105">
        <f>SUM(I160:I163)</f>
        <v>6</v>
      </c>
      <c r="J164" s="101">
        <f>SUM(J160:J163)</f>
        <v>0</v>
      </c>
      <c r="K164" s="59">
        <f>SUM(K160:K163)</f>
        <v>20</v>
      </c>
      <c r="L164" s="102"/>
      <c r="M164" s="60">
        <f>SUM(M160:M163)</f>
        <v>6</v>
      </c>
      <c r="N164" s="101">
        <f>SUM(N160:N163)</f>
        <v>0</v>
      </c>
      <c r="O164" s="88">
        <f>SUM(O160:O163)</f>
        <v>0</v>
      </c>
      <c r="P164" s="88"/>
      <c r="Q164" s="60">
        <f>SUM(Q160:Q163)</f>
        <v>0</v>
      </c>
      <c r="R164" s="101">
        <f>SUM(R160:R163)</f>
        <v>0</v>
      </c>
      <c r="S164" s="59">
        <f>SUM(S160:S163)</f>
        <v>0</v>
      </c>
      <c r="T164" s="102"/>
      <c r="U164" s="60">
        <f>SUM(U160:U163)</f>
        <v>0</v>
      </c>
      <c r="V164" s="101">
        <f>SUM(V160:V163)</f>
        <v>0</v>
      </c>
      <c r="W164" s="88">
        <f>SUM(W160:W163)</f>
        <v>0</v>
      </c>
      <c r="X164" s="88"/>
      <c r="Y164" s="60">
        <f>SUM(Y160:Y163)</f>
        <v>0</v>
      </c>
      <c r="Z164" s="85">
        <f>SUM(Z160:Z163)</f>
        <v>0</v>
      </c>
      <c r="AA164" s="86">
        <f>SUM(AA160:AA163)</f>
        <v>0</v>
      </c>
      <c r="AB164" s="86"/>
      <c r="AC164" s="87">
        <f>SUM(AC160:AC163)</f>
        <v>0</v>
      </c>
      <c r="AD164" s="98"/>
      <c r="AE164" s="58"/>
    </row>
    <row r="165" spans="1:31" ht="15.75" thickBot="1" x14ac:dyDescent="0.3">
      <c r="A165" s="186" t="s">
        <v>166</v>
      </c>
      <c r="B165" s="187"/>
      <c r="C165" s="187"/>
      <c r="D165" s="187"/>
      <c r="E165" s="187"/>
      <c r="F165" s="187"/>
      <c r="G165" s="187"/>
      <c r="H165" s="187"/>
      <c r="I165" s="187"/>
      <c r="J165" s="187"/>
      <c r="K165" s="187"/>
      <c r="L165" s="187"/>
      <c r="M165" s="187"/>
      <c r="N165" s="187"/>
      <c r="O165" s="187"/>
      <c r="P165" s="187"/>
      <c r="Q165" s="187"/>
      <c r="R165" s="187"/>
      <c r="S165" s="187"/>
      <c r="T165" s="187"/>
      <c r="U165" s="187"/>
      <c r="V165" s="187"/>
      <c r="W165" s="187"/>
      <c r="X165" s="187"/>
      <c r="Y165" s="187"/>
      <c r="Z165" s="187"/>
      <c r="AA165" s="187"/>
      <c r="AB165" s="187"/>
      <c r="AC165" s="187"/>
      <c r="AD165" s="187"/>
      <c r="AE165" s="188"/>
    </row>
    <row r="166" spans="1:31" x14ac:dyDescent="0.25">
      <c r="A166" s="75"/>
      <c r="B166" s="75" t="s">
        <v>289</v>
      </c>
      <c r="C166" s="42" t="s">
        <v>128</v>
      </c>
      <c r="D166" s="42" t="s">
        <v>383</v>
      </c>
      <c r="E166" s="92" t="s">
        <v>155</v>
      </c>
      <c r="F166" s="44"/>
      <c r="G166" s="45"/>
      <c r="H166" s="45"/>
      <c r="I166" s="46"/>
      <c r="J166" s="44"/>
      <c r="K166" s="45"/>
      <c r="L166" s="45"/>
      <c r="M166" s="46"/>
      <c r="N166" s="44">
        <v>0</v>
      </c>
      <c r="O166" s="45">
        <v>10</v>
      </c>
      <c r="P166" s="45" t="s">
        <v>27</v>
      </c>
      <c r="Q166" s="46">
        <v>3</v>
      </c>
      <c r="R166" s="44"/>
      <c r="S166" s="45"/>
      <c r="T166" s="45"/>
      <c r="U166" s="46"/>
      <c r="V166" s="44"/>
      <c r="W166" s="45"/>
      <c r="X166" s="45"/>
      <c r="Y166" s="46"/>
      <c r="Z166" s="44"/>
      <c r="AA166" s="45"/>
      <c r="AB166" s="45"/>
      <c r="AC166" s="46"/>
      <c r="AD166" s="91" t="s">
        <v>51</v>
      </c>
      <c r="AE166" s="80" t="s">
        <v>131</v>
      </c>
    </row>
    <row r="167" spans="1:31" x14ac:dyDescent="0.25">
      <c r="A167" s="67"/>
      <c r="B167" s="75" t="s">
        <v>290</v>
      </c>
      <c r="C167" s="92" t="s">
        <v>129</v>
      </c>
      <c r="D167" s="42" t="s">
        <v>384</v>
      </c>
      <c r="E167" s="42" t="s">
        <v>128</v>
      </c>
      <c r="F167" s="51"/>
      <c r="G167" s="52"/>
      <c r="H167" s="52"/>
      <c r="I167" s="53"/>
      <c r="J167" s="51"/>
      <c r="K167" s="52"/>
      <c r="L167" s="52"/>
      <c r="M167" s="53"/>
      <c r="N167" s="51"/>
      <c r="O167" s="52"/>
      <c r="P167" s="52"/>
      <c r="Q167" s="53"/>
      <c r="R167" s="51">
        <v>0</v>
      </c>
      <c r="S167" s="52">
        <v>10</v>
      </c>
      <c r="T167" s="52" t="s">
        <v>27</v>
      </c>
      <c r="U167" s="53">
        <v>3</v>
      </c>
      <c r="V167" s="51"/>
      <c r="W167" s="52"/>
      <c r="X167" s="52"/>
      <c r="Y167" s="53"/>
      <c r="Z167" s="51"/>
      <c r="AA167" s="52"/>
      <c r="AB167" s="52"/>
      <c r="AC167" s="53"/>
      <c r="AD167" s="91" t="s">
        <v>51</v>
      </c>
      <c r="AE167" s="80" t="s">
        <v>131</v>
      </c>
    </row>
    <row r="168" spans="1:31" ht="15.75" thickBot="1" x14ac:dyDescent="0.3">
      <c r="A168" s="75"/>
      <c r="B168" s="75" t="s">
        <v>291</v>
      </c>
      <c r="C168" s="42" t="s">
        <v>130</v>
      </c>
      <c r="D168" s="42" t="s">
        <v>385</v>
      </c>
      <c r="E168" s="92" t="s">
        <v>129</v>
      </c>
      <c r="F168" s="44"/>
      <c r="G168" s="45"/>
      <c r="H168" s="45"/>
      <c r="I168" s="46"/>
      <c r="J168" s="44"/>
      <c r="K168" s="45"/>
      <c r="L168" s="45"/>
      <c r="M168" s="46"/>
      <c r="N168" s="44"/>
      <c r="O168" s="45"/>
      <c r="P168" s="45"/>
      <c r="Q168" s="46"/>
      <c r="R168" s="44"/>
      <c r="S168" s="45"/>
      <c r="T168" s="45"/>
      <c r="U168" s="46"/>
      <c r="V168" s="44">
        <v>0</v>
      </c>
      <c r="W168" s="45">
        <v>10</v>
      </c>
      <c r="X168" s="45" t="s">
        <v>27</v>
      </c>
      <c r="Y168" s="46">
        <v>3</v>
      </c>
      <c r="Z168" s="44"/>
      <c r="AA168" s="45"/>
      <c r="AB168" s="45"/>
      <c r="AC168" s="46"/>
      <c r="AD168" s="91" t="s">
        <v>51</v>
      </c>
      <c r="AE168" s="80" t="s">
        <v>131</v>
      </c>
    </row>
    <row r="169" spans="1:31" ht="15.75" thickBot="1" x14ac:dyDescent="0.3">
      <c r="A169" s="55"/>
      <c r="B169" s="56"/>
      <c r="C169" s="57" t="s">
        <v>28</v>
      </c>
      <c r="D169" s="172"/>
      <c r="E169" s="56"/>
      <c r="F169" s="101">
        <f>SUM(F166:F168)</f>
        <v>0</v>
      </c>
      <c r="G169" s="88">
        <f>SUM(G166:G168)</f>
        <v>0</v>
      </c>
      <c r="H169" s="59"/>
      <c r="I169" s="105">
        <f>SUM(I166:I168)</f>
        <v>0</v>
      </c>
      <c r="J169" s="101">
        <f>SUM(J166:J168)</f>
        <v>0</v>
      </c>
      <c r="K169" s="59">
        <f>SUM(K166:K168)</f>
        <v>0</v>
      </c>
      <c r="L169" s="102"/>
      <c r="M169" s="60">
        <f>SUM(M166:M168)</f>
        <v>0</v>
      </c>
      <c r="N169" s="101">
        <f>SUM(N166:N168)</f>
        <v>0</v>
      </c>
      <c r="O169" s="88">
        <f>SUM(O166:O168)</f>
        <v>10</v>
      </c>
      <c r="P169" s="88"/>
      <c r="Q169" s="60">
        <f>SUM(Q166:Q168)</f>
        <v>3</v>
      </c>
      <c r="R169" s="101">
        <f>SUM(R166:R168)</f>
        <v>0</v>
      </c>
      <c r="S169" s="59">
        <f>SUM(S166:S168)</f>
        <v>10</v>
      </c>
      <c r="T169" s="102"/>
      <c r="U169" s="60">
        <f>SUM(U166:U168)</f>
        <v>3</v>
      </c>
      <c r="V169" s="101">
        <f>SUM(V166:V168)</f>
        <v>0</v>
      </c>
      <c r="W169" s="88">
        <f>SUM(W166:W168)</f>
        <v>10</v>
      </c>
      <c r="X169" s="88"/>
      <c r="Y169" s="60">
        <f>SUM(Y166:Y168)</f>
        <v>3</v>
      </c>
      <c r="Z169" s="85">
        <f>SUM(Z166:Z168)</f>
        <v>0</v>
      </c>
      <c r="AA169" s="86">
        <f>SUM(AA166:AA168)</f>
        <v>0</v>
      </c>
      <c r="AB169" s="86"/>
      <c r="AC169" s="87">
        <f>SUM(AC166:AC168)</f>
        <v>0</v>
      </c>
      <c r="AD169" s="98"/>
      <c r="AE169" s="58"/>
    </row>
    <row r="170" spans="1:31" ht="15.75" thickBot="1" x14ac:dyDescent="0.3">
      <c r="A170" s="55"/>
      <c r="B170" s="56"/>
      <c r="C170" s="57" t="s">
        <v>214</v>
      </c>
      <c r="D170" s="172"/>
      <c r="E170" s="56"/>
      <c r="F170" s="56">
        <f>SUM(F177,F164,F169)</f>
        <v>0</v>
      </c>
      <c r="G170" s="88">
        <f>SUM(G177,G164,G169)</f>
        <v>20</v>
      </c>
      <c r="H170" s="88"/>
      <c r="I170" s="60">
        <f>SUM(I177,I164,I169)</f>
        <v>6</v>
      </c>
      <c r="J170" s="56">
        <f>SUM(J177,J164,J169)</f>
        <v>0</v>
      </c>
      <c r="K170" s="88">
        <f>SUM(K177,K164,K169)</f>
        <v>20</v>
      </c>
      <c r="L170" s="88"/>
      <c r="M170" s="60">
        <f>SUM(M177,M164,M169)</f>
        <v>6</v>
      </c>
      <c r="N170" s="56">
        <f>SUM(N177,N164,N169)</f>
        <v>0</v>
      </c>
      <c r="O170" s="88">
        <f>SUM(O177,O164,O169)</f>
        <v>10</v>
      </c>
      <c r="P170" s="88"/>
      <c r="Q170" s="60">
        <f>SUM(Q177,Q164,Q169)</f>
        <v>3</v>
      </c>
      <c r="R170" s="56">
        <f>SUM(R177,R164,R169)</f>
        <v>10</v>
      </c>
      <c r="S170" s="88">
        <f>SUM(S177,S164,S169)</f>
        <v>10</v>
      </c>
      <c r="T170" s="88"/>
      <c r="U170" s="60">
        <f>SUM(U177,U164,U169)</f>
        <v>6</v>
      </c>
      <c r="V170" s="56">
        <f>SUM(V177,V164,V169)</f>
        <v>15</v>
      </c>
      <c r="W170" s="88">
        <f>SUM(W177,W164,W169)</f>
        <v>25</v>
      </c>
      <c r="X170" s="88"/>
      <c r="Y170" s="60">
        <f>SUM(Y177,Y164,Y169)</f>
        <v>12</v>
      </c>
      <c r="Z170" s="56">
        <f>SUM(Z177,Z164,Z169)</f>
        <v>0</v>
      </c>
      <c r="AA170" s="88">
        <f>SUM(AA177,AA164,AA169)</f>
        <v>0</v>
      </c>
      <c r="AB170" s="88"/>
      <c r="AC170" s="60">
        <f>SUM(AC177,AC164,AC169)</f>
        <v>0</v>
      </c>
      <c r="AD170" s="98"/>
      <c r="AE170" s="58"/>
    </row>
    <row r="171" spans="1:31" ht="16.5" thickBot="1" x14ac:dyDescent="0.3">
      <c r="A171" s="215" t="s">
        <v>219</v>
      </c>
      <c r="B171" s="204"/>
      <c r="C171" s="204"/>
      <c r="D171" s="204"/>
      <c r="E171" s="204"/>
      <c r="F171" s="204"/>
      <c r="G171" s="204"/>
      <c r="H171" s="204"/>
      <c r="I171" s="204"/>
      <c r="J171" s="204"/>
      <c r="K171" s="204"/>
      <c r="L171" s="204"/>
      <c r="M171" s="204"/>
      <c r="N171" s="204"/>
      <c r="O171" s="204"/>
      <c r="P171" s="204"/>
      <c r="Q171" s="204"/>
      <c r="R171" s="204"/>
      <c r="S171" s="204"/>
      <c r="T171" s="204"/>
      <c r="U171" s="204"/>
      <c r="V171" s="204"/>
      <c r="W171" s="204"/>
      <c r="X171" s="204"/>
      <c r="Y171" s="204"/>
      <c r="Z171" s="204"/>
      <c r="AA171" s="204"/>
      <c r="AB171" s="204"/>
      <c r="AC171" s="204"/>
      <c r="AD171" s="204"/>
      <c r="AE171" s="205"/>
    </row>
    <row r="172" spans="1:31" ht="15.75" thickBot="1" x14ac:dyDescent="0.3">
      <c r="A172" s="186" t="s">
        <v>221</v>
      </c>
      <c r="B172" s="187"/>
      <c r="C172" s="187"/>
      <c r="D172" s="187"/>
      <c r="E172" s="187"/>
      <c r="F172" s="187"/>
      <c r="G172" s="187"/>
      <c r="H172" s="187"/>
      <c r="I172" s="187"/>
      <c r="J172" s="187"/>
      <c r="K172" s="187"/>
      <c r="L172" s="187"/>
      <c r="M172" s="187"/>
      <c r="N172" s="187"/>
      <c r="O172" s="187"/>
      <c r="P172" s="187"/>
      <c r="Q172" s="187"/>
      <c r="R172" s="187"/>
      <c r="S172" s="187"/>
      <c r="T172" s="187"/>
      <c r="U172" s="187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8"/>
    </row>
    <row r="173" spans="1:31" x14ac:dyDescent="0.25">
      <c r="A173" s="75"/>
      <c r="B173" s="180" t="s">
        <v>267</v>
      </c>
      <c r="C173" s="155" t="s">
        <v>202</v>
      </c>
      <c r="D173" t="s">
        <v>426</v>
      </c>
      <c r="E173" s="89"/>
      <c r="F173" s="62"/>
      <c r="G173" s="63"/>
      <c r="H173" s="63"/>
      <c r="I173" s="64"/>
      <c r="J173" s="62"/>
      <c r="K173" s="63"/>
      <c r="L173" s="63"/>
      <c r="M173" s="64"/>
      <c r="N173" s="62"/>
      <c r="O173" s="63"/>
      <c r="P173" s="63"/>
      <c r="Q173" s="64"/>
      <c r="R173" s="62">
        <v>10</v>
      </c>
      <c r="S173" s="63">
        <v>0</v>
      </c>
      <c r="T173" s="63" t="s">
        <v>23</v>
      </c>
      <c r="U173" s="64">
        <v>3</v>
      </c>
      <c r="V173" s="90"/>
      <c r="W173" s="45"/>
      <c r="X173" s="45"/>
      <c r="Y173" s="46"/>
      <c r="Z173" s="44"/>
      <c r="AA173" s="45"/>
      <c r="AB173" s="45"/>
      <c r="AC173" s="46"/>
      <c r="AD173" s="80" t="s">
        <v>55</v>
      </c>
      <c r="AE173" s="149" t="s">
        <v>56</v>
      </c>
    </row>
    <row r="174" spans="1:31" x14ac:dyDescent="0.25">
      <c r="A174" s="67"/>
      <c r="B174" s="181" t="s">
        <v>421</v>
      </c>
      <c r="C174" s="155" t="s">
        <v>203</v>
      </c>
      <c r="D174" t="s">
        <v>427</v>
      </c>
      <c r="E174" s="153" t="s">
        <v>202</v>
      </c>
      <c r="F174" s="51"/>
      <c r="G174" s="52"/>
      <c r="H174" s="52"/>
      <c r="I174" s="53"/>
      <c r="J174" s="51"/>
      <c r="K174" s="52"/>
      <c r="L174" s="52"/>
      <c r="M174" s="53"/>
      <c r="N174" s="51"/>
      <c r="O174" s="52"/>
      <c r="P174" s="52"/>
      <c r="Q174" s="53"/>
      <c r="R174" s="51"/>
      <c r="S174" s="52"/>
      <c r="T174" s="52"/>
      <c r="U174" s="53"/>
      <c r="V174" s="93">
        <v>5</v>
      </c>
      <c r="W174" s="52">
        <v>5</v>
      </c>
      <c r="X174" s="52" t="s">
        <v>27</v>
      </c>
      <c r="Y174" s="53">
        <v>3</v>
      </c>
      <c r="Z174" s="51"/>
      <c r="AA174" s="52"/>
      <c r="AB174" s="52"/>
      <c r="AC174" s="53"/>
      <c r="AD174" s="91" t="s">
        <v>55</v>
      </c>
      <c r="AE174" s="150" t="s">
        <v>207</v>
      </c>
    </row>
    <row r="175" spans="1:31" x14ac:dyDescent="0.25">
      <c r="A175" s="100"/>
      <c r="B175" s="181" t="s">
        <v>422</v>
      </c>
      <c r="C175" s="155" t="s">
        <v>204</v>
      </c>
      <c r="D175" t="s">
        <v>428</v>
      </c>
      <c r="E175" s="153" t="s">
        <v>202</v>
      </c>
      <c r="F175" s="51"/>
      <c r="G175" s="52"/>
      <c r="H175" s="52"/>
      <c r="I175" s="53"/>
      <c r="J175" s="51"/>
      <c r="K175" s="52"/>
      <c r="L175" s="52"/>
      <c r="M175" s="53"/>
      <c r="N175" s="51"/>
      <c r="O175" s="52"/>
      <c r="P175" s="52"/>
      <c r="Q175" s="53"/>
      <c r="R175" s="51"/>
      <c r="S175" s="52"/>
      <c r="T175" s="52"/>
      <c r="U175" s="53"/>
      <c r="V175" s="137">
        <v>5</v>
      </c>
      <c r="W175" s="71">
        <v>5</v>
      </c>
      <c r="X175" s="71" t="s">
        <v>27</v>
      </c>
      <c r="Y175" s="72">
        <v>3</v>
      </c>
      <c r="Z175" s="70"/>
      <c r="AA175" s="71"/>
      <c r="AB175" s="71"/>
      <c r="AC175" s="72"/>
      <c r="AD175" s="91" t="s">
        <v>55</v>
      </c>
      <c r="AE175" s="150" t="s">
        <v>208</v>
      </c>
    </row>
    <row r="176" spans="1:31" ht="15.75" thickBot="1" x14ac:dyDescent="0.3">
      <c r="A176" s="100"/>
      <c r="B176" s="182" t="s">
        <v>423</v>
      </c>
      <c r="C176" s="156" t="s">
        <v>213</v>
      </c>
      <c r="D176" s="154" t="s">
        <v>424</v>
      </c>
      <c r="E176" s="154"/>
      <c r="F176" s="141"/>
      <c r="G176" s="142"/>
      <c r="H176" s="142"/>
      <c r="I176" s="143"/>
      <c r="J176" s="141"/>
      <c r="K176" s="142"/>
      <c r="L176" s="142"/>
      <c r="M176" s="143"/>
      <c r="N176" s="141"/>
      <c r="O176" s="142"/>
      <c r="P176" s="142"/>
      <c r="Q176" s="143"/>
      <c r="R176" s="141"/>
      <c r="S176" s="142"/>
      <c r="T176" s="142"/>
      <c r="U176" s="144"/>
      <c r="V176" s="137">
        <v>5</v>
      </c>
      <c r="W176" s="71">
        <v>5</v>
      </c>
      <c r="X176" s="71" t="s">
        <v>27</v>
      </c>
      <c r="Y176" s="72">
        <v>3</v>
      </c>
      <c r="Z176" s="70"/>
      <c r="AA176" s="71"/>
      <c r="AB176" s="71"/>
      <c r="AC176" s="72"/>
      <c r="AD176" s="151" t="s">
        <v>50</v>
      </c>
      <c r="AE176" s="152" t="s">
        <v>121</v>
      </c>
    </row>
    <row r="177" spans="1:31" ht="15.75" thickBot="1" x14ac:dyDescent="0.3">
      <c r="A177" s="55"/>
      <c r="B177" s="56"/>
      <c r="C177" s="57" t="s">
        <v>28</v>
      </c>
      <c r="D177" s="172"/>
      <c r="E177" s="56"/>
      <c r="F177" s="56">
        <f>SUM(F173:F175)</f>
        <v>0</v>
      </c>
      <c r="G177" s="88">
        <f>SUM(G173:G175)</f>
        <v>0</v>
      </c>
      <c r="H177" s="59"/>
      <c r="I177" s="139">
        <f>SUM(I173:I175)</f>
        <v>0</v>
      </c>
      <c r="J177" s="56">
        <f>SUM(J173:J175)</f>
        <v>0</v>
      </c>
      <c r="K177" s="59">
        <f>SUM(K173:K175)</f>
        <v>0</v>
      </c>
      <c r="L177" s="140"/>
      <c r="M177" s="60">
        <f>SUM(M173:M175)</f>
        <v>0</v>
      </c>
      <c r="N177" s="56">
        <f>SUM(N173:N175)</f>
        <v>0</v>
      </c>
      <c r="O177" s="88">
        <f>SUM(O173:O175)</f>
        <v>0</v>
      </c>
      <c r="P177" s="88"/>
      <c r="Q177" s="60">
        <f>SUM(Q173:Q175)</f>
        <v>0</v>
      </c>
      <c r="R177" s="56">
        <f>SUM(R173:R176)</f>
        <v>10</v>
      </c>
      <c r="S177" s="59">
        <f>SUM(S173:S175)</f>
        <v>0</v>
      </c>
      <c r="T177" s="140"/>
      <c r="U177" s="60">
        <f>SUM(U173:U175)</f>
        <v>3</v>
      </c>
      <c r="V177" s="55">
        <f>SUM(V174:V175,V176)</f>
        <v>15</v>
      </c>
      <c r="W177" s="59">
        <f t="shared" ref="W177" si="20">SUM(W174:W175,W176)</f>
        <v>15</v>
      </c>
      <c r="X177" s="59"/>
      <c r="Y177" s="140">
        <f t="shared" ref="Y177" si="21">SUM(Y174:Y175,Y176)</f>
        <v>9</v>
      </c>
      <c r="Z177" s="55">
        <f>SUM(Z173:Z176)</f>
        <v>0</v>
      </c>
      <c r="AA177" s="59">
        <f>SUM(AA173:AA176)</f>
        <v>0</v>
      </c>
      <c r="AB177" s="59"/>
      <c r="AC177" s="60">
        <f>SUM(AC173:AC176)</f>
        <v>0</v>
      </c>
      <c r="AD177" s="98"/>
      <c r="AE177" s="58"/>
    </row>
    <row r="178" spans="1:31" ht="15.75" thickBot="1" x14ac:dyDescent="0.3">
      <c r="A178" s="186" t="s">
        <v>222</v>
      </c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187"/>
      <c r="O178" s="187"/>
      <c r="P178" s="187"/>
      <c r="Q178" s="187"/>
      <c r="R178" s="187"/>
      <c r="S178" s="187"/>
      <c r="T178" s="187"/>
      <c r="U178" s="187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8"/>
    </row>
    <row r="179" spans="1:31" x14ac:dyDescent="0.25">
      <c r="A179" s="75"/>
      <c r="B179" s="75" t="s">
        <v>270</v>
      </c>
      <c r="C179" s="42" t="s">
        <v>153</v>
      </c>
      <c r="D179" s="171" t="s">
        <v>366</v>
      </c>
      <c r="E179" s="89"/>
      <c r="F179" s="44"/>
      <c r="G179" s="45"/>
      <c r="H179" s="45"/>
      <c r="I179" s="46"/>
      <c r="J179" s="44"/>
      <c r="K179" s="45"/>
      <c r="L179" s="45"/>
      <c r="M179" s="46"/>
      <c r="N179" s="44"/>
      <c r="O179" s="45"/>
      <c r="P179" s="45"/>
      <c r="Q179" s="46"/>
      <c r="R179" s="44"/>
      <c r="S179" s="45"/>
      <c r="T179" s="45"/>
      <c r="U179" s="46"/>
      <c r="V179" s="44">
        <v>5</v>
      </c>
      <c r="W179" s="45">
        <v>5</v>
      </c>
      <c r="X179" s="45" t="s">
        <v>23</v>
      </c>
      <c r="Y179" s="46">
        <v>3</v>
      </c>
      <c r="Z179" s="44"/>
      <c r="AA179" s="45"/>
      <c r="AB179" s="45"/>
      <c r="AC179" s="46"/>
      <c r="AD179" s="91" t="s">
        <v>50</v>
      </c>
      <c r="AE179" s="80" t="s">
        <v>35</v>
      </c>
    </row>
    <row r="180" spans="1:31" x14ac:dyDescent="0.25">
      <c r="A180" s="67"/>
      <c r="B180" s="75" t="s">
        <v>271</v>
      </c>
      <c r="C180" s="92" t="s">
        <v>200</v>
      </c>
      <c r="D180" s="92" t="s">
        <v>367</v>
      </c>
      <c r="E180" s="84"/>
      <c r="F180" s="51"/>
      <c r="G180" s="52"/>
      <c r="H180" s="52"/>
      <c r="I180" s="53"/>
      <c r="J180" s="51"/>
      <c r="K180" s="52"/>
      <c r="L180" s="52"/>
      <c r="M180" s="53"/>
      <c r="N180" s="51"/>
      <c r="O180" s="52"/>
      <c r="P180" s="52"/>
      <c r="Q180" s="53"/>
      <c r="R180" s="51"/>
      <c r="S180" s="52"/>
      <c r="T180" s="52"/>
      <c r="U180" s="53"/>
      <c r="V180" s="44">
        <v>5</v>
      </c>
      <c r="W180" s="45">
        <v>5</v>
      </c>
      <c r="X180" s="45" t="s">
        <v>23</v>
      </c>
      <c r="Y180" s="46">
        <v>3</v>
      </c>
      <c r="Z180" s="51"/>
      <c r="AA180" s="52"/>
      <c r="AB180" s="52"/>
      <c r="AC180" s="53"/>
      <c r="AD180" s="91" t="s">
        <v>50</v>
      </c>
      <c r="AE180" s="80" t="s">
        <v>35</v>
      </c>
    </row>
    <row r="181" spans="1:31" ht="15.75" thickBot="1" x14ac:dyDescent="0.3">
      <c r="A181" s="100"/>
      <c r="B181" s="68" t="s">
        <v>272</v>
      </c>
      <c r="C181" s="92" t="s">
        <v>154</v>
      </c>
      <c r="D181" s="92" t="s">
        <v>368</v>
      </c>
      <c r="E181" s="84"/>
      <c r="F181" s="70"/>
      <c r="G181" s="71"/>
      <c r="H181" s="71"/>
      <c r="I181" s="72"/>
      <c r="J181" s="70"/>
      <c r="K181" s="71"/>
      <c r="L181" s="71"/>
      <c r="M181" s="72"/>
      <c r="N181" s="70"/>
      <c r="O181" s="71"/>
      <c r="P181" s="71"/>
      <c r="Q181" s="72"/>
      <c r="R181" s="70"/>
      <c r="S181" s="71"/>
      <c r="T181" s="71"/>
      <c r="U181" s="72"/>
      <c r="V181" s="70">
        <v>0</v>
      </c>
      <c r="W181" s="71">
        <v>10</v>
      </c>
      <c r="X181" s="71" t="s">
        <v>27</v>
      </c>
      <c r="Y181" s="72">
        <v>3</v>
      </c>
      <c r="Z181" s="70"/>
      <c r="AA181" s="71"/>
      <c r="AB181" s="71"/>
      <c r="AC181" s="72"/>
      <c r="AD181" s="91" t="s">
        <v>50</v>
      </c>
      <c r="AE181" s="80" t="s">
        <v>35</v>
      </c>
    </row>
    <row r="182" spans="1:31" ht="15.75" thickBot="1" x14ac:dyDescent="0.3">
      <c r="A182" s="55"/>
      <c r="B182" s="56"/>
      <c r="C182" s="57" t="s">
        <v>28</v>
      </c>
      <c r="D182" s="172"/>
      <c r="E182" s="56"/>
      <c r="F182" s="56">
        <v>0</v>
      </c>
      <c r="G182" s="88">
        <v>0</v>
      </c>
      <c r="H182" s="59"/>
      <c r="I182" s="139">
        <v>0</v>
      </c>
      <c r="J182" s="56">
        <v>0</v>
      </c>
      <c r="K182" s="59">
        <v>0</v>
      </c>
      <c r="L182" s="140"/>
      <c r="M182" s="60">
        <v>0</v>
      </c>
      <c r="N182" s="56">
        <v>0</v>
      </c>
      <c r="O182" s="88">
        <v>0</v>
      </c>
      <c r="P182" s="88"/>
      <c r="Q182" s="60">
        <v>0</v>
      </c>
      <c r="R182" s="56">
        <v>0</v>
      </c>
      <c r="S182" s="59">
        <v>0</v>
      </c>
      <c r="T182" s="140"/>
      <c r="U182" s="60">
        <v>0</v>
      </c>
      <c r="V182" s="56">
        <f>SUM(V179:V181)</f>
        <v>10</v>
      </c>
      <c r="W182" s="88">
        <f>SUM(W179:W181)</f>
        <v>20</v>
      </c>
      <c r="X182" s="88"/>
      <c r="Y182" s="60">
        <f>SUM(Y179:Y181)</f>
        <v>9</v>
      </c>
      <c r="Z182" s="55"/>
      <c r="AA182" s="59"/>
      <c r="AB182" s="59"/>
      <c r="AC182" s="60"/>
      <c r="AD182" s="98"/>
      <c r="AE182" s="58"/>
    </row>
    <row r="183" spans="1:31" ht="15.75" thickBot="1" x14ac:dyDescent="0.3">
      <c r="A183" s="186" t="s">
        <v>163</v>
      </c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187"/>
      <c r="N183" s="187"/>
      <c r="O183" s="187"/>
      <c r="P183" s="187"/>
      <c r="Q183" s="187"/>
      <c r="R183" s="187"/>
      <c r="S183" s="187"/>
      <c r="T183" s="187"/>
      <c r="U183" s="187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8"/>
    </row>
    <row r="184" spans="1:31" x14ac:dyDescent="0.25">
      <c r="A184" s="67"/>
      <c r="B184" s="75" t="s">
        <v>276</v>
      </c>
      <c r="C184" s="92" t="s">
        <v>118</v>
      </c>
      <c r="D184" s="92" t="s">
        <v>372</v>
      </c>
      <c r="E184" s="84"/>
      <c r="F184" s="51"/>
      <c r="G184" s="52"/>
      <c r="H184" s="52"/>
      <c r="I184" s="53"/>
      <c r="J184" s="51"/>
      <c r="K184" s="52"/>
      <c r="L184" s="52"/>
      <c r="M184" s="53"/>
      <c r="N184" s="51"/>
      <c r="O184" s="52"/>
      <c r="P184" s="52"/>
      <c r="Q184" s="53"/>
      <c r="R184" s="51">
        <v>5</v>
      </c>
      <c r="S184" s="52">
        <v>5</v>
      </c>
      <c r="T184" s="52" t="s">
        <v>27</v>
      </c>
      <c r="U184" s="53">
        <v>4</v>
      </c>
      <c r="V184" s="51"/>
      <c r="W184" s="52"/>
      <c r="X184" s="52"/>
      <c r="Y184" s="53"/>
      <c r="Z184" s="51"/>
      <c r="AA184" s="52"/>
      <c r="AB184" s="52"/>
      <c r="AC184" s="53"/>
      <c r="AD184" s="91" t="s">
        <v>42</v>
      </c>
      <c r="AE184" s="94" t="s">
        <v>105</v>
      </c>
    </row>
    <row r="185" spans="1:31" x14ac:dyDescent="0.25">
      <c r="A185" s="75"/>
      <c r="B185" s="75" t="s">
        <v>277</v>
      </c>
      <c r="C185" s="42" t="s">
        <v>117</v>
      </c>
      <c r="D185" s="171" t="s">
        <v>373</v>
      </c>
      <c r="E185" s="89"/>
      <c r="F185" s="44"/>
      <c r="G185" s="45"/>
      <c r="H185" s="45"/>
      <c r="I185" s="46"/>
      <c r="J185" s="44"/>
      <c r="K185" s="45"/>
      <c r="L185" s="45"/>
      <c r="M185" s="46"/>
      <c r="N185" s="44"/>
      <c r="O185" s="45"/>
      <c r="P185" s="45"/>
      <c r="Q185" s="46"/>
      <c r="R185" s="44"/>
      <c r="S185" s="45"/>
      <c r="T185" s="45"/>
      <c r="U185" s="46"/>
      <c r="V185" s="44">
        <v>5</v>
      </c>
      <c r="W185" s="45">
        <v>10</v>
      </c>
      <c r="X185" s="45" t="s">
        <v>23</v>
      </c>
      <c r="Y185" s="46">
        <v>4</v>
      </c>
      <c r="Z185" s="44"/>
      <c r="AA185" s="45"/>
      <c r="AB185" s="45"/>
      <c r="AC185" s="46"/>
      <c r="AD185" s="80" t="s">
        <v>24</v>
      </c>
      <c r="AE185" s="80" t="s">
        <v>26</v>
      </c>
    </row>
    <row r="186" spans="1:31" ht="15.75" thickBot="1" x14ac:dyDescent="0.3">
      <c r="A186" s="100"/>
      <c r="B186" s="68" t="s">
        <v>278</v>
      </c>
      <c r="C186" s="92" t="s">
        <v>119</v>
      </c>
      <c r="D186" s="92" t="s">
        <v>374</v>
      </c>
      <c r="E186" s="84"/>
      <c r="F186" s="70"/>
      <c r="G186" s="71"/>
      <c r="H186" s="71"/>
      <c r="I186" s="72"/>
      <c r="J186" s="70"/>
      <c r="K186" s="71"/>
      <c r="L186" s="71"/>
      <c r="M186" s="72"/>
      <c r="N186" s="70"/>
      <c r="O186" s="71"/>
      <c r="P186" s="71"/>
      <c r="Q186" s="72"/>
      <c r="R186" s="70"/>
      <c r="S186" s="71"/>
      <c r="T186" s="71"/>
      <c r="U186" s="72"/>
      <c r="V186" s="70">
        <v>5</v>
      </c>
      <c r="W186" s="71">
        <v>10</v>
      </c>
      <c r="X186" s="71" t="s">
        <v>27</v>
      </c>
      <c r="Y186" s="72">
        <v>4</v>
      </c>
      <c r="Z186" s="70"/>
      <c r="AA186" s="71"/>
      <c r="AB186" s="71"/>
      <c r="AC186" s="72"/>
      <c r="AD186" s="91" t="s">
        <v>42</v>
      </c>
      <c r="AE186" s="73" t="s">
        <v>105</v>
      </c>
    </row>
    <row r="187" spans="1:31" ht="15.75" thickBot="1" x14ac:dyDescent="0.3">
      <c r="A187" s="55"/>
      <c r="B187" s="56"/>
      <c r="C187" s="57" t="s">
        <v>28</v>
      </c>
      <c r="D187" s="172"/>
      <c r="E187" s="56"/>
      <c r="F187" s="101">
        <f>SUM(F185:F186)</f>
        <v>0</v>
      </c>
      <c r="G187" s="88">
        <f>SUM(G185:G186)</f>
        <v>0</v>
      </c>
      <c r="H187" s="59"/>
      <c r="I187" s="105">
        <f>SUM(I185:I186)</f>
        <v>0</v>
      </c>
      <c r="J187" s="101">
        <f>SUM(J185:J186)</f>
        <v>0</v>
      </c>
      <c r="K187" s="59">
        <f>SUM(K185:K186)</f>
        <v>0</v>
      </c>
      <c r="L187" s="102"/>
      <c r="M187" s="60">
        <f>SUM(M185:M186)</f>
        <v>0</v>
      </c>
      <c r="N187" s="101">
        <f>SUM(N185:N186)</f>
        <v>0</v>
      </c>
      <c r="O187" s="88">
        <f>SUM(O185:O186)</f>
        <v>0</v>
      </c>
      <c r="P187" s="88"/>
      <c r="Q187" s="60">
        <f>SUM(Q185:Q186)</f>
        <v>0</v>
      </c>
      <c r="R187" s="101">
        <f>SUM(R184:R186)</f>
        <v>5</v>
      </c>
      <c r="S187" s="59">
        <f>SUM(S184:S186)</f>
        <v>5</v>
      </c>
      <c r="T187" s="102"/>
      <c r="U187" s="60">
        <f>SUM(U184:U186)</f>
        <v>4</v>
      </c>
      <c r="V187" s="101">
        <f>SUM(V185:V186)</f>
        <v>10</v>
      </c>
      <c r="W187" s="88">
        <f>SUM(W185:W186)</f>
        <v>20</v>
      </c>
      <c r="X187" s="88"/>
      <c r="Y187" s="60">
        <f>SUM(Y185:Y186)</f>
        <v>8</v>
      </c>
      <c r="Z187" s="85">
        <f>SUM(Z185:Z186)</f>
        <v>0</v>
      </c>
      <c r="AA187" s="86">
        <f>SUM(AA185:AA186)</f>
        <v>0</v>
      </c>
      <c r="AB187" s="86"/>
      <c r="AC187" s="87">
        <f>SUM(AC185:AC186)</f>
        <v>0</v>
      </c>
      <c r="AD187" s="98"/>
      <c r="AE187" s="58"/>
    </row>
    <row r="188" spans="1:31" ht="15.75" thickBot="1" x14ac:dyDescent="0.3">
      <c r="A188" s="55"/>
      <c r="B188" s="56"/>
      <c r="C188" s="57" t="s">
        <v>214</v>
      </c>
      <c r="D188" s="172"/>
      <c r="E188" s="56"/>
      <c r="F188" s="55">
        <f t="shared" ref="F188:W188" si="22">SUM(F177,F182,F187)</f>
        <v>0</v>
      </c>
      <c r="G188" s="59">
        <f t="shared" si="22"/>
        <v>0</v>
      </c>
      <c r="H188" s="140"/>
      <c r="I188" s="56">
        <f t="shared" si="22"/>
        <v>0</v>
      </c>
      <c r="J188" s="55">
        <f t="shared" si="22"/>
        <v>0</v>
      </c>
      <c r="K188" s="59">
        <f t="shared" si="22"/>
        <v>0</v>
      </c>
      <c r="L188" s="59"/>
      <c r="M188" s="140">
        <f t="shared" si="22"/>
        <v>0</v>
      </c>
      <c r="N188" s="55">
        <f t="shared" si="22"/>
        <v>0</v>
      </c>
      <c r="O188" s="59">
        <f t="shared" si="22"/>
        <v>0</v>
      </c>
      <c r="P188" s="59"/>
      <c r="Q188" s="140">
        <f t="shared" si="22"/>
        <v>0</v>
      </c>
      <c r="R188" s="55">
        <f t="shared" si="22"/>
        <v>15</v>
      </c>
      <c r="S188" s="59">
        <f t="shared" si="22"/>
        <v>5</v>
      </c>
      <c r="T188" s="59"/>
      <c r="U188" s="140">
        <f t="shared" si="22"/>
        <v>7</v>
      </c>
      <c r="V188" s="55">
        <f t="shared" si="22"/>
        <v>35</v>
      </c>
      <c r="W188" s="59">
        <f t="shared" si="22"/>
        <v>55</v>
      </c>
      <c r="X188" s="59"/>
      <c r="Y188" s="140">
        <f>SUM(Y177,Y182,Y187)</f>
        <v>26</v>
      </c>
      <c r="Z188" s="55">
        <f>SUM(Z177,Z182,Z1876)</f>
        <v>0</v>
      </c>
      <c r="AA188" s="59">
        <f>SUM(AA177,AA182,AA1876)</f>
        <v>0</v>
      </c>
      <c r="AB188" s="59"/>
      <c r="AC188" s="140">
        <f>SUM(AC177,AC182,AC1876)</f>
        <v>0</v>
      </c>
      <c r="AD188" s="58"/>
      <c r="AE188" s="58"/>
    </row>
    <row r="189" spans="1:31" ht="27" customHeight="1" thickBot="1" x14ac:dyDescent="0.3">
      <c r="A189" s="215" t="s">
        <v>180</v>
      </c>
      <c r="B189" s="204"/>
      <c r="C189" s="204"/>
      <c r="D189" s="204"/>
      <c r="E189" s="204"/>
      <c r="F189" s="204"/>
      <c r="G189" s="204"/>
      <c r="H189" s="204"/>
      <c r="I189" s="204"/>
      <c r="J189" s="204"/>
      <c r="K189" s="204"/>
      <c r="L189" s="204"/>
      <c r="M189" s="204"/>
      <c r="N189" s="204"/>
      <c r="O189" s="204"/>
      <c r="P189" s="204"/>
      <c r="Q189" s="204"/>
      <c r="R189" s="204"/>
      <c r="S189" s="204"/>
      <c r="T189" s="204"/>
      <c r="U189" s="204"/>
      <c r="V189" s="204"/>
      <c r="W189" s="204"/>
      <c r="X189" s="204"/>
      <c r="Y189" s="204"/>
      <c r="Z189" s="204"/>
      <c r="AA189" s="204"/>
      <c r="AB189" s="204"/>
      <c r="AC189" s="204"/>
      <c r="AD189" s="204"/>
      <c r="AE189" s="205"/>
    </row>
    <row r="190" spans="1:31" x14ac:dyDescent="0.25">
      <c r="A190" s="192" t="s">
        <v>6</v>
      </c>
      <c r="B190" s="192" t="s">
        <v>6</v>
      </c>
      <c r="C190" s="192" t="s">
        <v>7</v>
      </c>
      <c r="D190" s="159"/>
      <c r="E190" s="199" t="s">
        <v>8</v>
      </c>
      <c r="F190" s="200" t="s">
        <v>9</v>
      </c>
      <c r="G190" s="212"/>
      <c r="H190" s="212"/>
      <c r="I190" s="213"/>
      <c r="J190" s="200" t="s">
        <v>10</v>
      </c>
      <c r="K190" s="212"/>
      <c r="L190" s="212"/>
      <c r="M190" s="213"/>
      <c r="N190" s="200" t="s">
        <v>11</v>
      </c>
      <c r="O190" s="212"/>
      <c r="P190" s="212"/>
      <c r="Q190" s="213"/>
      <c r="R190" s="200" t="s">
        <v>12</v>
      </c>
      <c r="S190" s="212"/>
      <c r="T190" s="212"/>
      <c r="U190" s="213"/>
      <c r="V190" s="200" t="s">
        <v>13</v>
      </c>
      <c r="W190" s="212"/>
      <c r="X190" s="212"/>
      <c r="Y190" s="213"/>
      <c r="Z190" s="200" t="s">
        <v>14</v>
      </c>
      <c r="AA190" s="212"/>
      <c r="AB190" s="212"/>
      <c r="AC190" s="213"/>
      <c r="AD190" s="192" t="s">
        <v>15</v>
      </c>
      <c r="AE190" s="192" t="s">
        <v>16</v>
      </c>
    </row>
    <row r="191" spans="1:31" x14ac:dyDescent="0.25">
      <c r="A191" s="195"/>
      <c r="B191" s="195"/>
      <c r="C191" s="195"/>
      <c r="D191" s="160"/>
      <c r="E191" s="219"/>
      <c r="F191" s="210" t="s">
        <v>17</v>
      </c>
      <c r="G191" s="214"/>
      <c r="H191" s="24" t="s">
        <v>18</v>
      </c>
      <c r="I191" s="25" t="s">
        <v>19</v>
      </c>
      <c r="J191" s="210" t="s">
        <v>17</v>
      </c>
      <c r="K191" s="214"/>
      <c r="L191" s="24" t="s">
        <v>18</v>
      </c>
      <c r="M191" s="25" t="s">
        <v>19</v>
      </c>
      <c r="N191" s="210" t="s">
        <v>17</v>
      </c>
      <c r="O191" s="214"/>
      <c r="P191" s="24" t="s">
        <v>18</v>
      </c>
      <c r="Q191" s="25" t="s">
        <v>19</v>
      </c>
      <c r="R191" s="210" t="s">
        <v>17</v>
      </c>
      <c r="S191" s="214"/>
      <c r="T191" s="24" t="s">
        <v>18</v>
      </c>
      <c r="U191" s="25" t="s">
        <v>19</v>
      </c>
      <c r="V191" s="210" t="s">
        <v>17</v>
      </c>
      <c r="W191" s="214"/>
      <c r="X191" s="24" t="s">
        <v>18</v>
      </c>
      <c r="Y191" s="25" t="s">
        <v>19</v>
      </c>
      <c r="Z191" s="210" t="s">
        <v>17</v>
      </c>
      <c r="AA191" s="214"/>
      <c r="AB191" s="24" t="s">
        <v>18</v>
      </c>
      <c r="AC191" s="25" t="s">
        <v>19</v>
      </c>
      <c r="AD191" s="195"/>
      <c r="AE191" s="195"/>
    </row>
    <row r="192" spans="1:31" ht="15.75" thickBot="1" x14ac:dyDescent="0.3">
      <c r="A192" s="195"/>
      <c r="B192" s="196"/>
      <c r="C192" s="196"/>
      <c r="D192" s="161"/>
      <c r="E192" s="220"/>
      <c r="F192" s="26" t="s">
        <v>20</v>
      </c>
      <c r="G192" s="27" t="s">
        <v>21</v>
      </c>
      <c r="H192" s="27"/>
      <c r="I192" s="28"/>
      <c r="J192" s="26" t="s">
        <v>20</v>
      </c>
      <c r="K192" s="27" t="s">
        <v>21</v>
      </c>
      <c r="L192" s="27"/>
      <c r="M192" s="28"/>
      <c r="N192" s="26" t="s">
        <v>20</v>
      </c>
      <c r="O192" s="27" t="s">
        <v>21</v>
      </c>
      <c r="P192" s="27"/>
      <c r="Q192" s="28"/>
      <c r="R192" s="26" t="s">
        <v>20</v>
      </c>
      <c r="S192" s="27" t="s">
        <v>21</v>
      </c>
      <c r="T192" s="27"/>
      <c r="U192" s="28"/>
      <c r="V192" s="26" t="s">
        <v>20</v>
      </c>
      <c r="W192" s="27" t="s">
        <v>21</v>
      </c>
      <c r="X192" s="27"/>
      <c r="Y192" s="28"/>
      <c r="Z192" s="26" t="s">
        <v>20</v>
      </c>
      <c r="AA192" s="27" t="s">
        <v>21</v>
      </c>
      <c r="AB192" s="27"/>
      <c r="AC192" s="28"/>
      <c r="AD192" s="196"/>
      <c r="AE192" s="196"/>
    </row>
    <row r="193" spans="1:31" x14ac:dyDescent="0.25">
      <c r="A193" s="67"/>
      <c r="B193" s="75" t="s">
        <v>292</v>
      </c>
      <c r="C193" s="132" t="s">
        <v>172</v>
      </c>
      <c r="D193" s="132" t="s">
        <v>386</v>
      </c>
      <c r="E193" s="50"/>
      <c r="F193" s="51">
        <v>0</v>
      </c>
      <c r="G193" s="52">
        <v>10</v>
      </c>
      <c r="H193" s="52" t="s">
        <v>27</v>
      </c>
      <c r="I193" s="53">
        <v>3</v>
      </c>
      <c r="J193" s="51"/>
      <c r="K193" s="52"/>
      <c r="L193" s="52"/>
      <c r="M193" s="53"/>
      <c r="N193" s="51"/>
      <c r="O193" s="52"/>
      <c r="P193" s="52"/>
      <c r="Q193" s="53"/>
      <c r="R193" s="51"/>
      <c r="S193" s="52"/>
      <c r="T193" s="52"/>
      <c r="U193" s="53"/>
      <c r="V193" s="51"/>
      <c r="W193" s="52"/>
      <c r="X193" s="52"/>
      <c r="Y193" s="53"/>
      <c r="Z193" s="51"/>
      <c r="AA193" s="52"/>
      <c r="AB193" s="52"/>
      <c r="AC193" s="53"/>
      <c r="AD193" s="94" t="s">
        <v>42</v>
      </c>
      <c r="AE193" s="133" t="s">
        <v>44</v>
      </c>
    </row>
    <row r="194" spans="1:31" x14ac:dyDescent="0.25">
      <c r="A194" s="67"/>
      <c r="B194" s="75" t="s">
        <v>293</v>
      </c>
      <c r="C194" s="132" t="s">
        <v>177</v>
      </c>
      <c r="D194" s="92" t="s">
        <v>387</v>
      </c>
      <c r="E194" s="50"/>
      <c r="F194" s="51"/>
      <c r="G194" s="52"/>
      <c r="H194" s="52"/>
      <c r="I194" s="53"/>
      <c r="J194" s="51"/>
      <c r="K194" s="52"/>
      <c r="L194" s="52"/>
      <c r="M194" s="53"/>
      <c r="N194" s="51">
        <v>0</v>
      </c>
      <c r="O194" s="52">
        <v>15</v>
      </c>
      <c r="P194" s="52" t="s">
        <v>27</v>
      </c>
      <c r="Q194" s="53">
        <v>3</v>
      </c>
      <c r="R194" s="51">
        <v>0</v>
      </c>
      <c r="S194" s="52">
        <v>15</v>
      </c>
      <c r="T194" s="52" t="s">
        <v>27</v>
      </c>
      <c r="U194" s="53">
        <v>3</v>
      </c>
      <c r="V194" s="51">
        <v>0</v>
      </c>
      <c r="W194" s="52">
        <v>15</v>
      </c>
      <c r="X194" s="52" t="s">
        <v>27</v>
      </c>
      <c r="Y194" s="53">
        <v>3</v>
      </c>
      <c r="Z194" s="51">
        <v>0</v>
      </c>
      <c r="AA194" s="52">
        <v>15</v>
      </c>
      <c r="AB194" s="52" t="s">
        <v>27</v>
      </c>
      <c r="AC194" s="53">
        <v>3</v>
      </c>
      <c r="AD194" s="94" t="s">
        <v>50</v>
      </c>
      <c r="AE194" s="133" t="s">
        <v>35</v>
      </c>
    </row>
    <row r="195" spans="1:31" ht="25.5" x14ac:dyDescent="0.25">
      <c r="A195" s="67"/>
      <c r="B195" s="75" t="s">
        <v>294</v>
      </c>
      <c r="C195" s="132" t="s">
        <v>181</v>
      </c>
      <c r="D195" s="132" t="s">
        <v>388</v>
      </c>
      <c r="E195" s="50"/>
      <c r="F195" s="51">
        <v>0</v>
      </c>
      <c r="G195" s="52">
        <v>5</v>
      </c>
      <c r="H195" s="52" t="s">
        <v>27</v>
      </c>
      <c r="I195" s="53">
        <v>1</v>
      </c>
      <c r="J195" s="51">
        <v>0</v>
      </c>
      <c r="K195" s="52">
        <v>5</v>
      </c>
      <c r="L195" s="52" t="s">
        <v>27</v>
      </c>
      <c r="M195" s="53">
        <v>1</v>
      </c>
      <c r="N195" s="51">
        <v>0</v>
      </c>
      <c r="O195" s="52">
        <v>5</v>
      </c>
      <c r="P195" s="52" t="s">
        <v>27</v>
      </c>
      <c r="Q195" s="53">
        <v>1</v>
      </c>
      <c r="R195" s="51">
        <v>0</v>
      </c>
      <c r="S195" s="52">
        <v>5</v>
      </c>
      <c r="T195" s="52" t="s">
        <v>27</v>
      </c>
      <c r="U195" s="53">
        <v>1</v>
      </c>
      <c r="V195" s="51">
        <v>0</v>
      </c>
      <c r="W195" s="52">
        <v>5</v>
      </c>
      <c r="X195" s="52" t="s">
        <v>27</v>
      </c>
      <c r="Y195" s="53">
        <v>1</v>
      </c>
      <c r="Z195" s="51">
        <v>0</v>
      </c>
      <c r="AA195" s="52">
        <v>5</v>
      </c>
      <c r="AB195" s="52" t="s">
        <v>27</v>
      </c>
      <c r="AC195" s="53">
        <v>1</v>
      </c>
      <c r="AD195" s="135" t="s">
        <v>37</v>
      </c>
      <c r="AE195" s="133" t="s">
        <v>41</v>
      </c>
    </row>
    <row r="196" spans="1:31" ht="25.5" x14ac:dyDescent="0.25">
      <c r="A196" s="67"/>
      <c r="B196" s="75" t="s">
        <v>295</v>
      </c>
      <c r="C196" s="132" t="s">
        <v>182</v>
      </c>
      <c r="D196" s="132" t="s">
        <v>389</v>
      </c>
      <c r="E196" s="50" t="s">
        <v>181</v>
      </c>
      <c r="F196" s="51"/>
      <c r="G196" s="52"/>
      <c r="H196" s="52"/>
      <c r="I196" s="53"/>
      <c r="J196" s="51">
        <v>0</v>
      </c>
      <c r="K196" s="52">
        <v>5</v>
      </c>
      <c r="L196" s="52" t="s">
        <v>27</v>
      </c>
      <c r="M196" s="53">
        <v>1</v>
      </c>
      <c r="N196" s="51">
        <v>0</v>
      </c>
      <c r="O196" s="52">
        <v>5</v>
      </c>
      <c r="P196" s="52" t="s">
        <v>27</v>
      </c>
      <c r="Q196" s="53">
        <v>1</v>
      </c>
      <c r="R196" s="51">
        <v>0</v>
      </c>
      <c r="S196" s="52">
        <v>5</v>
      </c>
      <c r="T196" s="52" t="s">
        <v>27</v>
      </c>
      <c r="U196" s="53">
        <v>1</v>
      </c>
      <c r="V196" s="51">
        <v>0</v>
      </c>
      <c r="W196" s="52">
        <v>5</v>
      </c>
      <c r="X196" s="52" t="s">
        <v>27</v>
      </c>
      <c r="Y196" s="53">
        <v>1</v>
      </c>
      <c r="Z196" s="51">
        <v>0</v>
      </c>
      <c r="AA196" s="52">
        <v>5</v>
      </c>
      <c r="AB196" s="52" t="s">
        <v>27</v>
      </c>
      <c r="AC196" s="53">
        <v>1</v>
      </c>
      <c r="AD196" s="135" t="s">
        <v>37</v>
      </c>
      <c r="AE196" s="133" t="s">
        <v>41</v>
      </c>
    </row>
    <row r="197" spans="1:31" ht="25.5" x14ac:dyDescent="0.25">
      <c r="A197" s="67"/>
      <c r="B197" s="75" t="s">
        <v>296</v>
      </c>
      <c r="C197" s="132" t="s">
        <v>183</v>
      </c>
      <c r="D197" s="132" t="s">
        <v>390</v>
      </c>
      <c r="E197" s="50" t="s">
        <v>182</v>
      </c>
      <c r="F197" s="51"/>
      <c r="G197" s="52"/>
      <c r="H197" s="52"/>
      <c r="I197" s="53"/>
      <c r="J197" s="51"/>
      <c r="K197" s="52"/>
      <c r="L197" s="52"/>
      <c r="M197" s="53"/>
      <c r="N197" s="51">
        <v>0</v>
      </c>
      <c r="O197" s="52">
        <v>5</v>
      </c>
      <c r="P197" s="52" t="s">
        <v>27</v>
      </c>
      <c r="Q197" s="53">
        <v>1</v>
      </c>
      <c r="R197" s="51">
        <v>0</v>
      </c>
      <c r="S197" s="52">
        <v>5</v>
      </c>
      <c r="T197" s="52" t="s">
        <v>27</v>
      </c>
      <c r="U197" s="53">
        <v>1</v>
      </c>
      <c r="V197" s="51">
        <v>0</v>
      </c>
      <c r="W197" s="52">
        <v>5</v>
      </c>
      <c r="X197" s="52" t="s">
        <v>27</v>
      </c>
      <c r="Y197" s="53">
        <v>1</v>
      </c>
      <c r="Z197" s="51">
        <v>0</v>
      </c>
      <c r="AA197" s="52">
        <v>5</v>
      </c>
      <c r="AB197" s="52" t="s">
        <v>27</v>
      </c>
      <c r="AC197" s="53">
        <v>1</v>
      </c>
      <c r="AD197" s="135" t="s">
        <v>37</v>
      </c>
      <c r="AE197" s="133" t="s">
        <v>41</v>
      </c>
    </row>
    <row r="198" spans="1:31" ht="25.5" x14ac:dyDescent="0.25">
      <c r="A198" s="67"/>
      <c r="B198" s="75" t="s">
        <v>297</v>
      </c>
      <c r="C198" s="132" t="s">
        <v>58</v>
      </c>
      <c r="D198" s="132" t="s">
        <v>391</v>
      </c>
      <c r="E198" s="50"/>
      <c r="F198" s="51"/>
      <c r="G198" s="52"/>
      <c r="H198" s="52"/>
      <c r="I198" s="53"/>
      <c r="J198" s="51">
        <v>0</v>
      </c>
      <c r="K198" s="52">
        <v>5</v>
      </c>
      <c r="L198" s="52" t="s">
        <v>27</v>
      </c>
      <c r="M198" s="53">
        <v>2</v>
      </c>
      <c r="N198" s="51">
        <v>0</v>
      </c>
      <c r="O198" s="52">
        <v>5</v>
      </c>
      <c r="P198" s="52" t="s">
        <v>27</v>
      </c>
      <c r="Q198" s="53">
        <v>2</v>
      </c>
      <c r="R198" s="51">
        <v>0</v>
      </c>
      <c r="S198" s="52">
        <v>5</v>
      </c>
      <c r="T198" s="52" t="s">
        <v>27</v>
      </c>
      <c r="U198" s="53">
        <v>2</v>
      </c>
      <c r="V198" s="51">
        <v>0</v>
      </c>
      <c r="W198" s="52">
        <v>5</v>
      </c>
      <c r="X198" s="52" t="s">
        <v>27</v>
      </c>
      <c r="Y198" s="53">
        <v>2</v>
      </c>
      <c r="Z198" s="51">
        <v>0</v>
      </c>
      <c r="AA198" s="52">
        <v>5</v>
      </c>
      <c r="AB198" s="52" t="s">
        <v>27</v>
      </c>
      <c r="AC198" s="53">
        <v>2</v>
      </c>
      <c r="AD198" s="135" t="s">
        <v>37</v>
      </c>
      <c r="AE198" s="133" t="s">
        <v>59</v>
      </c>
    </row>
    <row r="199" spans="1:31" ht="25.5" x14ac:dyDescent="0.25">
      <c r="A199" s="67"/>
      <c r="B199" s="75" t="s">
        <v>298</v>
      </c>
      <c r="C199" s="132" t="s">
        <v>60</v>
      </c>
      <c r="D199" s="99" t="s">
        <v>404</v>
      </c>
      <c r="E199" s="50"/>
      <c r="F199" s="51"/>
      <c r="G199" s="52"/>
      <c r="H199" s="52"/>
      <c r="I199" s="53"/>
      <c r="J199" s="51"/>
      <c r="K199" s="52"/>
      <c r="L199" s="52"/>
      <c r="M199" s="53"/>
      <c r="N199" s="51">
        <v>0</v>
      </c>
      <c r="O199" s="52">
        <v>10</v>
      </c>
      <c r="P199" s="52" t="s">
        <v>27</v>
      </c>
      <c r="Q199" s="53">
        <v>2</v>
      </c>
      <c r="R199" s="51"/>
      <c r="S199" s="52"/>
      <c r="T199" s="52"/>
      <c r="U199" s="53"/>
      <c r="V199" s="51">
        <v>0</v>
      </c>
      <c r="W199" s="52">
        <v>10</v>
      </c>
      <c r="X199" s="52" t="s">
        <v>27</v>
      </c>
      <c r="Y199" s="53">
        <v>2</v>
      </c>
      <c r="Z199" s="51"/>
      <c r="AA199" s="52"/>
      <c r="AB199" s="52"/>
      <c r="AC199" s="53"/>
      <c r="AD199" s="135" t="s">
        <v>37</v>
      </c>
      <c r="AE199" s="133" t="s">
        <v>41</v>
      </c>
    </row>
    <row r="200" spans="1:31" ht="25.5" x14ac:dyDescent="0.25">
      <c r="A200" s="67"/>
      <c r="B200" s="75" t="s">
        <v>299</v>
      </c>
      <c r="C200" s="132" t="s">
        <v>61</v>
      </c>
      <c r="D200" s="132" t="s">
        <v>405</v>
      </c>
      <c r="E200" s="50"/>
      <c r="F200" s="51"/>
      <c r="G200" s="52"/>
      <c r="H200" s="52"/>
      <c r="I200" s="53"/>
      <c r="J200" s="51"/>
      <c r="K200" s="52"/>
      <c r="L200" s="52"/>
      <c r="M200" s="53"/>
      <c r="N200" s="51">
        <v>5</v>
      </c>
      <c r="O200" s="52">
        <v>5</v>
      </c>
      <c r="P200" s="52" t="s">
        <v>27</v>
      </c>
      <c r="Q200" s="53">
        <v>2</v>
      </c>
      <c r="R200" s="51"/>
      <c r="S200" s="52"/>
      <c r="T200" s="52"/>
      <c r="U200" s="53"/>
      <c r="V200" s="51">
        <v>5</v>
      </c>
      <c r="W200" s="52">
        <v>5</v>
      </c>
      <c r="X200" s="52" t="s">
        <v>27</v>
      </c>
      <c r="Y200" s="53">
        <v>2</v>
      </c>
      <c r="Z200" s="51"/>
      <c r="AA200" s="52"/>
      <c r="AB200" s="52"/>
      <c r="AC200" s="53"/>
      <c r="AD200" s="135" t="s">
        <v>37</v>
      </c>
      <c r="AE200" s="133" t="s">
        <v>38</v>
      </c>
    </row>
    <row r="201" spans="1:31" ht="25.5" x14ac:dyDescent="0.25">
      <c r="A201" s="67"/>
      <c r="B201" s="75" t="s">
        <v>300</v>
      </c>
      <c r="C201" s="132" t="s">
        <v>62</v>
      </c>
      <c r="D201" s="179" t="s">
        <v>406</v>
      </c>
      <c r="E201" s="50" t="s">
        <v>61</v>
      </c>
      <c r="F201" s="51"/>
      <c r="G201" s="52"/>
      <c r="H201" s="52"/>
      <c r="I201" s="53"/>
      <c r="J201" s="51"/>
      <c r="K201" s="52"/>
      <c r="L201" s="52"/>
      <c r="M201" s="53"/>
      <c r="N201" s="51"/>
      <c r="O201" s="52"/>
      <c r="P201" s="52"/>
      <c r="Q201" s="53"/>
      <c r="R201" s="51">
        <v>0</v>
      </c>
      <c r="S201" s="52">
        <v>10</v>
      </c>
      <c r="T201" s="52" t="s">
        <v>27</v>
      </c>
      <c r="U201" s="53">
        <v>2</v>
      </c>
      <c r="V201" s="51"/>
      <c r="W201" s="52"/>
      <c r="X201" s="52"/>
      <c r="Y201" s="53"/>
      <c r="Z201" s="51">
        <v>0</v>
      </c>
      <c r="AA201" s="52">
        <v>10</v>
      </c>
      <c r="AB201" s="52" t="s">
        <v>27</v>
      </c>
      <c r="AC201" s="53">
        <v>2</v>
      </c>
      <c r="AD201" s="135" t="s">
        <v>37</v>
      </c>
      <c r="AE201" s="133" t="s">
        <v>38</v>
      </c>
    </row>
    <row r="202" spans="1:31" ht="25.5" x14ac:dyDescent="0.25">
      <c r="A202" s="67"/>
      <c r="B202" s="75" t="s">
        <v>301</v>
      </c>
      <c r="C202" s="132" t="s">
        <v>63</v>
      </c>
      <c r="D202" s="132" t="s">
        <v>407</v>
      </c>
      <c r="E202" s="50"/>
      <c r="F202" s="51"/>
      <c r="G202" s="52"/>
      <c r="H202" s="52"/>
      <c r="I202" s="53"/>
      <c r="J202" s="51"/>
      <c r="K202" s="52"/>
      <c r="L202" s="52"/>
      <c r="M202" s="53"/>
      <c r="N202" s="51">
        <v>5</v>
      </c>
      <c r="O202" s="52">
        <v>5</v>
      </c>
      <c r="P202" s="52" t="s">
        <v>27</v>
      </c>
      <c r="Q202" s="53">
        <v>2</v>
      </c>
      <c r="R202" s="51">
        <v>5</v>
      </c>
      <c r="S202" s="52">
        <v>5</v>
      </c>
      <c r="T202" s="52" t="s">
        <v>27</v>
      </c>
      <c r="U202" s="53">
        <v>2</v>
      </c>
      <c r="V202" s="51">
        <v>5</v>
      </c>
      <c r="W202" s="52">
        <v>5</v>
      </c>
      <c r="X202" s="52" t="s">
        <v>27</v>
      </c>
      <c r="Y202" s="53">
        <v>2</v>
      </c>
      <c r="Z202" s="51">
        <v>5</v>
      </c>
      <c r="AA202" s="52">
        <v>5</v>
      </c>
      <c r="AB202" s="52" t="s">
        <v>27</v>
      </c>
      <c r="AC202" s="53">
        <v>2</v>
      </c>
      <c r="AD202" s="135" t="s">
        <v>37</v>
      </c>
      <c r="AE202" s="133" t="s">
        <v>53</v>
      </c>
    </row>
    <row r="203" spans="1:31" ht="25.5" x14ac:dyDescent="0.25">
      <c r="A203" s="67"/>
      <c r="B203" s="75" t="s">
        <v>302</v>
      </c>
      <c r="C203" s="132" t="s">
        <v>64</v>
      </c>
      <c r="D203" s="132" t="s">
        <v>408</v>
      </c>
      <c r="E203" s="50"/>
      <c r="F203" s="51"/>
      <c r="G203" s="52"/>
      <c r="H203" s="52"/>
      <c r="I203" s="53"/>
      <c r="J203" s="51"/>
      <c r="K203" s="52"/>
      <c r="L203" s="52"/>
      <c r="M203" s="53"/>
      <c r="N203" s="51">
        <v>5</v>
      </c>
      <c r="O203" s="52">
        <v>5</v>
      </c>
      <c r="P203" s="52" t="s">
        <v>27</v>
      </c>
      <c r="Q203" s="53">
        <v>2</v>
      </c>
      <c r="R203" s="51">
        <v>5</v>
      </c>
      <c r="S203" s="52">
        <v>5</v>
      </c>
      <c r="T203" s="52" t="s">
        <v>27</v>
      </c>
      <c r="U203" s="53">
        <v>2</v>
      </c>
      <c r="V203" s="51">
        <v>5</v>
      </c>
      <c r="W203" s="52">
        <v>5</v>
      </c>
      <c r="X203" s="52" t="s">
        <v>27</v>
      </c>
      <c r="Y203" s="53">
        <v>2</v>
      </c>
      <c r="Z203" s="51">
        <v>5</v>
      </c>
      <c r="AA203" s="52">
        <v>5</v>
      </c>
      <c r="AB203" s="52" t="s">
        <v>27</v>
      </c>
      <c r="AC203" s="53">
        <v>2</v>
      </c>
      <c r="AD203" s="135" t="s">
        <v>37</v>
      </c>
      <c r="AE203" s="133" t="s">
        <v>39</v>
      </c>
    </row>
    <row r="204" spans="1:31" ht="25.5" x14ac:dyDescent="0.25">
      <c r="A204" s="67"/>
      <c r="B204" s="75" t="s">
        <v>303</v>
      </c>
      <c r="C204" s="132" t="s">
        <v>65</v>
      </c>
      <c r="D204" s="92" t="s">
        <v>409</v>
      </c>
      <c r="E204" s="50"/>
      <c r="F204" s="51"/>
      <c r="G204" s="52"/>
      <c r="H204" s="52"/>
      <c r="I204" s="53"/>
      <c r="J204" s="51"/>
      <c r="K204" s="52"/>
      <c r="L204" s="52"/>
      <c r="M204" s="53"/>
      <c r="N204" s="51"/>
      <c r="O204" s="52"/>
      <c r="P204" s="52"/>
      <c r="Q204" s="53"/>
      <c r="R204" s="51">
        <v>0</v>
      </c>
      <c r="S204" s="52">
        <v>10</v>
      </c>
      <c r="T204" s="52" t="s">
        <v>27</v>
      </c>
      <c r="U204" s="53">
        <v>2</v>
      </c>
      <c r="V204" s="51"/>
      <c r="W204" s="52"/>
      <c r="X204" s="52"/>
      <c r="Y204" s="53"/>
      <c r="Z204" s="51">
        <v>0</v>
      </c>
      <c r="AA204" s="52">
        <v>10</v>
      </c>
      <c r="AB204" s="52" t="s">
        <v>27</v>
      </c>
      <c r="AC204" s="53">
        <v>2</v>
      </c>
      <c r="AD204" s="135" t="s">
        <v>37</v>
      </c>
      <c r="AE204" s="133" t="s">
        <v>40</v>
      </c>
    </row>
    <row r="205" spans="1:31" ht="25.5" x14ac:dyDescent="0.25">
      <c r="A205" s="67"/>
      <c r="B205" s="75" t="s">
        <v>304</v>
      </c>
      <c r="C205" s="132" t="s">
        <v>66</v>
      </c>
      <c r="D205" s="92" t="s">
        <v>410</v>
      </c>
      <c r="E205" s="50"/>
      <c r="F205" s="51"/>
      <c r="G205" s="52"/>
      <c r="H205" s="52"/>
      <c r="I205" s="53"/>
      <c r="J205" s="51"/>
      <c r="K205" s="52"/>
      <c r="L205" s="52"/>
      <c r="M205" s="53"/>
      <c r="N205" s="51">
        <v>5</v>
      </c>
      <c r="O205" s="52">
        <v>5</v>
      </c>
      <c r="P205" s="52" t="s">
        <v>27</v>
      </c>
      <c r="Q205" s="53">
        <v>2</v>
      </c>
      <c r="R205" s="51">
        <v>5</v>
      </c>
      <c r="S205" s="52">
        <v>5</v>
      </c>
      <c r="T205" s="52" t="s">
        <v>27</v>
      </c>
      <c r="U205" s="53">
        <v>2</v>
      </c>
      <c r="V205" s="51">
        <v>5</v>
      </c>
      <c r="W205" s="52">
        <v>5</v>
      </c>
      <c r="X205" s="52" t="s">
        <v>27</v>
      </c>
      <c r="Y205" s="53">
        <v>2</v>
      </c>
      <c r="Z205" s="51">
        <v>5</v>
      </c>
      <c r="AA205" s="52">
        <v>5</v>
      </c>
      <c r="AB205" s="52" t="s">
        <v>27</v>
      </c>
      <c r="AC205" s="53">
        <v>2</v>
      </c>
      <c r="AD205" s="135" t="s">
        <v>37</v>
      </c>
      <c r="AE205" s="133" t="s">
        <v>38</v>
      </c>
    </row>
    <row r="206" spans="1:31" ht="25.5" x14ac:dyDescent="0.25">
      <c r="A206" s="67"/>
      <c r="B206" s="75" t="s">
        <v>305</v>
      </c>
      <c r="C206" s="132" t="s">
        <v>67</v>
      </c>
      <c r="D206" s="176" t="s">
        <v>411</v>
      </c>
      <c r="E206" s="50"/>
      <c r="F206" s="51"/>
      <c r="G206" s="52"/>
      <c r="H206" s="52"/>
      <c r="I206" s="53"/>
      <c r="J206" s="51"/>
      <c r="K206" s="52"/>
      <c r="L206" s="52"/>
      <c r="M206" s="53"/>
      <c r="N206" s="51">
        <v>0</v>
      </c>
      <c r="O206" s="52">
        <v>10</v>
      </c>
      <c r="P206" s="52" t="s">
        <v>27</v>
      </c>
      <c r="Q206" s="53">
        <v>2</v>
      </c>
      <c r="R206" s="51">
        <v>0</v>
      </c>
      <c r="S206" s="52">
        <v>10</v>
      </c>
      <c r="T206" s="52" t="s">
        <v>27</v>
      </c>
      <c r="U206" s="53">
        <v>2</v>
      </c>
      <c r="V206" s="51">
        <v>0</v>
      </c>
      <c r="W206" s="52">
        <v>10</v>
      </c>
      <c r="X206" s="52" t="s">
        <v>27</v>
      </c>
      <c r="Y206" s="53">
        <v>2</v>
      </c>
      <c r="Z206" s="51">
        <v>0</v>
      </c>
      <c r="AA206" s="52">
        <v>10</v>
      </c>
      <c r="AB206" s="52" t="s">
        <v>27</v>
      </c>
      <c r="AC206" s="53">
        <v>2</v>
      </c>
      <c r="AD206" s="135" t="s">
        <v>37</v>
      </c>
      <c r="AE206" s="133" t="s">
        <v>39</v>
      </c>
    </row>
    <row r="207" spans="1:31" x14ac:dyDescent="0.25">
      <c r="A207" s="67"/>
      <c r="B207" s="75" t="s">
        <v>306</v>
      </c>
      <c r="C207" s="132" t="s">
        <v>68</v>
      </c>
      <c r="D207" s="176" t="s">
        <v>394</v>
      </c>
      <c r="E207" s="50"/>
      <c r="F207" s="51"/>
      <c r="G207" s="52"/>
      <c r="H207" s="52"/>
      <c r="I207" s="53"/>
      <c r="J207" s="51">
        <v>0</v>
      </c>
      <c r="K207" s="52">
        <v>15</v>
      </c>
      <c r="L207" s="52" t="s">
        <v>27</v>
      </c>
      <c r="M207" s="53">
        <v>3</v>
      </c>
      <c r="N207" s="51"/>
      <c r="O207" s="52"/>
      <c r="P207" s="52"/>
      <c r="Q207" s="53"/>
      <c r="R207" s="51">
        <v>0</v>
      </c>
      <c r="S207" s="52">
        <v>15</v>
      </c>
      <c r="T207" s="52" t="s">
        <v>27</v>
      </c>
      <c r="U207" s="53">
        <v>3</v>
      </c>
      <c r="V207" s="51"/>
      <c r="W207" s="52"/>
      <c r="X207" s="52"/>
      <c r="Y207" s="53"/>
      <c r="Z207" s="51">
        <v>0</v>
      </c>
      <c r="AA207" s="52">
        <v>15</v>
      </c>
      <c r="AB207" s="52" t="s">
        <v>27</v>
      </c>
      <c r="AC207" s="53">
        <v>3</v>
      </c>
      <c r="AD207" s="135" t="s">
        <v>48</v>
      </c>
      <c r="AE207" s="133" t="s">
        <v>167</v>
      </c>
    </row>
    <row r="208" spans="1:31" x14ac:dyDescent="0.25">
      <c r="A208" s="67"/>
      <c r="B208" s="75" t="s">
        <v>307</v>
      </c>
      <c r="C208" s="132" t="s">
        <v>69</v>
      </c>
      <c r="D208" s="99" t="s">
        <v>395</v>
      </c>
      <c r="E208" s="50"/>
      <c r="F208" s="51"/>
      <c r="G208" s="52"/>
      <c r="H208" s="52"/>
      <c r="I208" s="53"/>
      <c r="J208" s="51">
        <v>0</v>
      </c>
      <c r="K208" s="52">
        <v>15</v>
      </c>
      <c r="L208" s="52" t="s">
        <v>27</v>
      </c>
      <c r="M208" s="53">
        <v>3</v>
      </c>
      <c r="N208" s="51"/>
      <c r="O208" s="52"/>
      <c r="P208" s="52"/>
      <c r="Q208" s="53"/>
      <c r="R208" s="51">
        <v>0</v>
      </c>
      <c r="S208" s="52">
        <v>15</v>
      </c>
      <c r="T208" s="52" t="s">
        <v>27</v>
      </c>
      <c r="U208" s="53">
        <v>3</v>
      </c>
      <c r="V208" s="51"/>
      <c r="W208" s="52"/>
      <c r="X208" s="52"/>
      <c r="Y208" s="53"/>
      <c r="Z208" s="51">
        <v>0</v>
      </c>
      <c r="AA208" s="52">
        <v>15</v>
      </c>
      <c r="AB208" s="52" t="s">
        <v>27</v>
      </c>
      <c r="AC208" s="53">
        <v>3</v>
      </c>
      <c r="AD208" s="135" t="s">
        <v>48</v>
      </c>
      <c r="AE208" s="133" t="s">
        <v>167</v>
      </c>
    </row>
    <row r="209" spans="1:31" x14ac:dyDescent="0.25">
      <c r="A209" s="67"/>
      <c r="B209" s="75" t="s">
        <v>308</v>
      </c>
      <c r="C209" s="132" t="s">
        <v>173</v>
      </c>
      <c r="D209" s="176" t="s">
        <v>392</v>
      </c>
      <c r="F209" s="51"/>
      <c r="G209" s="52"/>
      <c r="H209" s="52"/>
      <c r="I209" s="53"/>
      <c r="J209" s="51">
        <v>0</v>
      </c>
      <c r="K209" s="52">
        <v>10</v>
      </c>
      <c r="L209" s="52" t="s">
        <v>27</v>
      </c>
      <c r="M209" s="53">
        <v>3</v>
      </c>
      <c r="N209" s="51"/>
      <c r="O209" s="52"/>
      <c r="P209" s="52"/>
      <c r="Q209" s="53"/>
      <c r="R209" s="51">
        <v>0</v>
      </c>
      <c r="S209" s="52">
        <v>10</v>
      </c>
      <c r="T209" s="52" t="s">
        <v>27</v>
      </c>
      <c r="U209" s="53">
        <v>3</v>
      </c>
      <c r="V209" s="51"/>
      <c r="W209" s="52"/>
      <c r="X209" s="52"/>
      <c r="Y209" s="53"/>
      <c r="Z209" s="51"/>
      <c r="AA209" s="52"/>
      <c r="AB209" s="52"/>
      <c r="AC209" s="53"/>
      <c r="AD209" s="135" t="s">
        <v>42</v>
      </c>
      <c r="AE209" s="133" t="s">
        <v>70</v>
      </c>
    </row>
    <row r="210" spans="1:31" x14ac:dyDescent="0.25">
      <c r="A210" s="67"/>
      <c r="B210" s="75" t="s">
        <v>309</v>
      </c>
      <c r="C210" s="132" t="s">
        <v>174</v>
      </c>
      <c r="D210" s="177" t="s">
        <v>393</v>
      </c>
      <c r="E210" s="50" t="s">
        <v>173</v>
      </c>
      <c r="F210" s="51"/>
      <c r="G210" s="52"/>
      <c r="H210" s="52"/>
      <c r="I210" s="53"/>
      <c r="J210" s="51"/>
      <c r="K210" s="52"/>
      <c r="L210" s="52"/>
      <c r="M210" s="53"/>
      <c r="N210" s="51">
        <v>0</v>
      </c>
      <c r="O210" s="52">
        <v>10</v>
      </c>
      <c r="P210" s="52" t="s">
        <v>27</v>
      </c>
      <c r="Q210" s="53">
        <v>3</v>
      </c>
      <c r="R210" s="51"/>
      <c r="S210" s="52"/>
      <c r="T210" s="52"/>
      <c r="U210" s="53"/>
      <c r="V210" s="51">
        <v>0</v>
      </c>
      <c r="W210" s="52">
        <v>10</v>
      </c>
      <c r="X210" s="52" t="s">
        <v>27</v>
      </c>
      <c r="Y210" s="53">
        <v>3</v>
      </c>
      <c r="Z210" s="51"/>
      <c r="AA210" s="52"/>
      <c r="AB210" s="52"/>
      <c r="AC210" s="53"/>
      <c r="AD210" s="135" t="s">
        <v>42</v>
      </c>
      <c r="AE210" s="133" t="s">
        <v>70</v>
      </c>
    </row>
    <row r="211" spans="1:31" x14ac:dyDescent="0.25">
      <c r="A211" s="67"/>
      <c r="B211" s="75" t="s">
        <v>310</v>
      </c>
      <c r="C211" s="132" t="s">
        <v>71</v>
      </c>
      <c r="D211" s="132" t="s">
        <v>412</v>
      </c>
      <c r="E211" s="50"/>
      <c r="F211" s="51"/>
      <c r="G211" s="52"/>
      <c r="H211" s="52"/>
      <c r="I211" s="53"/>
      <c r="J211" s="51"/>
      <c r="K211" s="52"/>
      <c r="L211" s="52"/>
      <c r="M211" s="53"/>
      <c r="N211" s="51">
        <v>5</v>
      </c>
      <c r="O211" s="52">
        <v>5</v>
      </c>
      <c r="P211" s="52" t="s">
        <v>27</v>
      </c>
      <c r="Q211" s="53">
        <v>3</v>
      </c>
      <c r="R211" s="51"/>
      <c r="S211" s="52"/>
      <c r="T211" s="52"/>
      <c r="U211" s="53"/>
      <c r="V211" s="51">
        <v>5</v>
      </c>
      <c r="W211" s="52">
        <v>5</v>
      </c>
      <c r="X211" s="52" t="s">
        <v>27</v>
      </c>
      <c r="Y211" s="53">
        <v>3</v>
      </c>
      <c r="Z211" s="51"/>
      <c r="AA211" s="52"/>
      <c r="AB211" s="52"/>
      <c r="AC211" s="53"/>
      <c r="AD211" s="135" t="s">
        <v>42</v>
      </c>
      <c r="AE211" s="133" t="s">
        <v>47</v>
      </c>
    </row>
    <row r="212" spans="1:31" x14ac:dyDescent="0.25">
      <c r="A212" s="67"/>
      <c r="B212" s="75" t="s">
        <v>311</v>
      </c>
      <c r="C212" s="132" t="s">
        <v>72</v>
      </c>
      <c r="D212" s="176" t="s">
        <v>413</v>
      </c>
      <c r="E212" s="50"/>
      <c r="F212" s="51"/>
      <c r="G212" s="52"/>
      <c r="H212" s="52"/>
      <c r="I212" s="53"/>
      <c r="J212" s="51"/>
      <c r="K212" s="52"/>
      <c r="L212" s="52"/>
      <c r="M212" s="53"/>
      <c r="N212" s="51"/>
      <c r="O212" s="52"/>
      <c r="P212" s="52"/>
      <c r="Q212" s="53"/>
      <c r="R212" s="51">
        <v>5</v>
      </c>
      <c r="S212" s="52">
        <v>5</v>
      </c>
      <c r="T212" s="52" t="s">
        <v>27</v>
      </c>
      <c r="U212" s="53">
        <v>3</v>
      </c>
      <c r="V212" s="51"/>
      <c r="W212" s="52"/>
      <c r="X212" s="52"/>
      <c r="Y212" s="53"/>
      <c r="Z212" s="51">
        <v>5</v>
      </c>
      <c r="AA212" s="52">
        <v>5</v>
      </c>
      <c r="AB212" s="52" t="s">
        <v>27</v>
      </c>
      <c r="AC212" s="53">
        <v>3</v>
      </c>
      <c r="AD212" s="135" t="s">
        <v>42</v>
      </c>
      <c r="AE212" s="133" t="s">
        <v>47</v>
      </c>
    </row>
    <row r="213" spans="1:31" x14ac:dyDescent="0.25">
      <c r="A213" s="67"/>
      <c r="B213" s="75" t="s">
        <v>312</v>
      </c>
      <c r="C213" s="132" t="s">
        <v>73</v>
      </c>
      <c r="D213" s="132" t="s">
        <v>414</v>
      </c>
      <c r="E213" s="50"/>
      <c r="F213" s="51"/>
      <c r="G213" s="52"/>
      <c r="H213" s="52"/>
      <c r="I213" s="53"/>
      <c r="J213" s="51"/>
      <c r="K213" s="52"/>
      <c r="L213" s="52"/>
      <c r="M213" s="53"/>
      <c r="N213" s="51">
        <v>5</v>
      </c>
      <c r="O213" s="52">
        <v>5</v>
      </c>
      <c r="P213" s="52" t="s">
        <v>27</v>
      </c>
      <c r="Q213" s="53">
        <v>3</v>
      </c>
      <c r="R213" s="51"/>
      <c r="S213" s="52"/>
      <c r="T213" s="52"/>
      <c r="U213" s="53"/>
      <c r="V213" s="51">
        <v>5</v>
      </c>
      <c r="W213" s="52">
        <v>5</v>
      </c>
      <c r="X213" s="52" t="s">
        <v>27</v>
      </c>
      <c r="Y213" s="53">
        <v>3</v>
      </c>
      <c r="Z213" s="51"/>
      <c r="AA213" s="52"/>
      <c r="AB213" s="52"/>
      <c r="AC213" s="53"/>
      <c r="AD213" s="135" t="s">
        <v>42</v>
      </c>
      <c r="AE213" s="133" t="s">
        <v>47</v>
      </c>
    </row>
    <row r="214" spans="1:31" x14ac:dyDescent="0.25">
      <c r="A214" s="67"/>
      <c r="B214" s="75" t="s">
        <v>313</v>
      </c>
      <c r="C214" s="132" t="s">
        <v>74</v>
      </c>
      <c r="D214" s="132" t="s">
        <v>415</v>
      </c>
      <c r="E214" s="50"/>
      <c r="F214" s="51"/>
      <c r="G214" s="52"/>
      <c r="H214" s="52"/>
      <c r="I214" s="53"/>
      <c r="J214" s="51"/>
      <c r="K214" s="52"/>
      <c r="L214" s="52"/>
      <c r="M214" s="53"/>
      <c r="N214" s="51"/>
      <c r="O214" s="52"/>
      <c r="P214" s="52"/>
      <c r="Q214" s="53"/>
      <c r="R214" s="51">
        <v>5</v>
      </c>
      <c r="S214" s="52">
        <v>5</v>
      </c>
      <c r="T214" s="52" t="s">
        <v>27</v>
      </c>
      <c r="U214" s="53">
        <v>3</v>
      </c>
      <c r="V214" s="51"/>
      <c r="W214" s="52"/>
      <c r="X214" s="52"/>
      <c r="Y214" s="53"/>
      <c r="Z214" s="51">
        <v>5</v>
      </c>
      <c r="AA214" s="52">
        <v>5</v>
      </c>
      <c r="AB214" s="52" t="s">
        <v>27</v>
      </c>
      <c r="AC214" s="53">
        <v>3</v>
      </c>
      <c r="AD214" s="135" t="s">
        <v>42</v>
      </c>
      <c r="AE214" s="133" t="s">
        <v>47</v>
      </c>
    </row>
    <row r="215" spans="1:31" x14ac:dyDescent="0.25">
      <c r="A215" s="67"/>
      <c r="B215" s="75" t="s">
        <v>314</v>
      </c>
      <c r="C215" s="132" t="s">
        <v>75</v>
      </c>
      <c r="D215" s="132" t="s">
        <v>416</v>
      </c>
      <c r="E215" s="50"/>
      <c r="F215" s="51"/>
      <c r="G215" s="52"/>
      <c r="H215" s="52"/>
      <c r="I215" s="53"/>
      <c r="J215" s="51"/>
      <c r="K215" s="52"/>
      <c r="L215" s="52"/>
      <c r="M215" s="53"/>
      <c r="N215" s="51">
        <v>5</v>
      </c>
      <c r="O215" s="52">
        <v>5</v>
      </c>
      <c r="P215" s="52" t="s">
        <v>27</v>
      </c>
      <c r="Q215" s="53">
        <v>3</v>
      </c>
      <c r="R215" s="51"/>
      <c r="S215" s="52"/>
      <c r="T215" s="52"/>
      <c r="U215" s="53"/>
      <c r="V215" s="51">
        <v>5</v>
      </c>
      <c r="W215" s="52">
        <v>5</v>
      </c>
      <c r="X215" s="52" t="s">
        <v>27</v>
      </c>
      <c r="Y215" s="53">
        <v>3</v>
      </c>
      <c r="Z215" s="51"/>
      <c r="AA215" s="52"/>
      <c r="AB215" s="52"/>
      <c r="AC215" s="53"/>
      <c r="AD215" s="135" t="s">
        <v>42</v>
      </c>
      <c r="AE215" s="133" t="s">
        <v>47</v>
      </c>
    </row>
    <row r="216" spans="1:31" x14ac:dyDescent="0.25">
      <c r="A216" s="67"/>
      <c r="B216" s="75" t="s">
        <v>315</v>
      </c>
      <c r="C216" s="132" t="s">
        <v>76</v>
      </c>
      <c r="D216" s="132" t="s">
        <v>417</v>
      </c>
      <c r="E216" s="50"/>
      <c r="F216" s="51"/>
      <c r="G216" s="52"/>
      <c r="H216" s="52"/>
      <c r="I216" s="53"/>
      <c r="J216" s="51"/>
      <c r="K216" s="52"/>
      <c r="L216" s="52"/>
      <c r="M216" s="53"/>
      <c r="N216" s="51">
        <v>0</v>
      </c>
      <c r="O216" s="52">
        <v>10</v>
      </c>
      <c r="P216" s="52" t="s">
        <v>27</v>
      </c>
      <c r="Q216" s="53">
        <v>2</v>
      </c>
      <c r="R216" s="51">
        <v>0</v>
      </c>
      <c r="S216" s="52">
        <v>10</v>
      </c>
      <c r="T216" s="52" t="s">
        <v>27</v>
      </c>
      <c r="U216" s="53">
        <v>2</v>
      </c>
      <c r="V216" s="51">
        <v>0</v>
      </c>
      <c r="W216" s="52">
        <v>10</v>
      </c>
      <c r="X216" s="52" t="s">
        <v>27</v>
      </c>
      <c r="Y216" s="53">
        <v>2</v>
      </c>
      <c r="Z216" s="51">
        <v>0</v>
      </c>
      <c r="AA216" s="52">
        <v>10</v>
      </c>
      <c r="AB216" s="52" t="s">
        <v>27</v>
      </c>
      <c r="AC216" s="53">
        <v>2</v>
      </c>
      <c r="AD216" s="15" t="s">
        <v>205</v>
      </c>
      <c r="AE216" s="133" t="s">
        <v>77</v>
      </c>
    </row>
    <row r="217" spans="1:31" x14ac:dyDescent="0.25">
      <c r="A217" s="67"/>
      <c r="B217" s="75" t="s">
        <v>316</v>
      </c>
      <c r="C217" s="132" t="s">
        <v>78</v>
      </c>
      <c r="D217" s="132" t="s">
        <v>418</v>
      </c>
      <c r="E217" s="50"/>
      <c r="F217" s="51">
        <v>0</v>
      </c>
      <c r="G217" s="52">
        <v>10</v>
      </c>
      <c r="H217" s="52" t="s">
        <v>27</v>
      </c>
      <c r="I217" s="53">
        <v>2</v>
      </c>
      <c r="J217" s="51">
        <v>0</v>
      </c>
      <c r="K217" s="52">
        <v>10</v>
      </c>
      <c r="L217" s="52" t="s">
        <v>27</v>
      </c>
      <c r="M217" s="53">
        <v>2</v>
      </c>
      <c r="N217" s="51">
        <v>0</v>
      </c>
      <c r="O217" s="52">
        <v>10</v>
      </c>
      <c r="P217" s="52" t="s">
        <v>27</v>
      </c>
      <c r="Q217" s="53">
        <v>2</v>
      </c>
      <c r="R217" s="51">
        <v>0</v>
      </c>
      <c r="S217" s="52">
        <v>10</v>
      </c>
      <c r="T217" s="52" t="s">
        <v>27</v>
      </c>
      <c r="U217" s="53">
        <v>2</v>
      </c>
      <c r="V217" s="51">
        <v>0</v>
      </c>
      <c r="W217" s="52">
        <v>10</v>
      </c>
      <c r="X217" s="52" t="s">
        <v>27</v>
      </c>
      <c r="Y217" s="53">
        <v>2</v>
      </c>
      <c r="Z217" s="51">
        <v>0</v>
      </c>
      <c r="AA217" s="52">
        <v>10</v>
      </c>
      <c r="AB217" s="52" t="s">
        <v>27</v>
      </c>
      <c r="AC217" s="53">
        <v>2</v>
      </c>
      <c r="AD217" s="135" t="s">
        <v>42</v>
      </c>
      <c r="AE217" s="133" t="s">
        <v>44</v>
      </c>
    </row>
    <row r="218" spans="1:31" x14ac:dyDescent="0.25">
      <c r="A218" s="67"/>
      <c r="B218" s="75" t="s">
        <v>317</v>
      </c>
      <c r="C218" s="158" t="s">
        <v>228</v>
      </c>
      <c r="D218" s="178" t="s">
        <v>419</v>
      </c>
      <c r="E218" s="50"/>
      <c r="F218" s="51">
        <v>0</v>
      </c>
      <c r="G218" s="52">
        <v>10</v>
      </c>
      <c r="H218" s="52" t="s">
        <v>27</v>
      </c>
      <c r="I218" s="53">
        <v>2</v>
      </c>
      <c r="J218" s="51">
        <v>0</v>
      </c>
      <c r="K218" s="52">
        <v>10</v>
      </c>
      <c r="L218" s="52" t="s">
        <v>27</v>
      </c>
      <c r="M218" s="53">
        <v>2</v>
      </c>
      <c r="N218" s="51">
        <v>0</v>
      </c>
      <c r="O218" s="52">
        <v>10</v>
      </c>
      <c r="P218" s="52" t="s">
        <v>27</v>
      </c>
      <c r="Q218" s="53">
        <v>2</v>
      </c>
      <c r="R218" s="51">
        <v>0</v>
      </c>
      <c r="S218" s="52">
        <v>10</v>
      </c>
      <c r="T218" s="52" t="s">
        <v>27</v>
      </c>
      <c r="U218" s="53">
        <v>2</v>
      </c>
      <c r="V218" s="51">
        <v>0</v>
      </c>
      <c r="W218" s="52">
        <v>10</v>
      </c>
      <c r="X218" s="52" t="s">
        <v>27</v>
      </c>
      <c r="Y218" s="53">
        <v>2</v>
      </c>
      <c r="Z218" s="51">
        <v>0</v>
      </c>
      <c r="AA218" s="52">
        <v>10</v>
      </c>
      <c r="AB218" s="52" t="s">
        <v>27</v>
      </c>
      <c r="AC218" s="53">
        <v>2</v>
      </c>
      <c r="AD218" s="135" t="s">
        <v>42</v>
      </c>
      <c r="AE218" s="133" t="s">
        <v>171</v>
      </c>
    </row>
    <row r="219" spans="1:31" x14ac:dyDescent="0.25">
      <c r="A219" s="67"/>
      <c r="B219" s="75" t="s">
        <v>326</v>
      </c>
      <c r="C219" s="157" t="s">
        <v>206</v>
      </c>
      <c r="D219" s="176" t="s">
        <v>420</v>
      </c>
      <c r="E219" s="50"/>
      <c r="F219" s="51"/>
      <c r="G219" s="52"/>
      <c r="H219" s="52"/>
      <c r="I219" s="53"/>
      <c r="J219" s="51"/>
      <c r="K219" s="52"/>
      <c r="L219" s="52"/>
      <c r="M219" s="53"/>
      <c r="N219" s="146">
        <v>0</v>
      </c>
      <c r="O219" s="147">
        <v>10</v>
      </c>
      <c r="P219" s="147" t="s">
        <v>27</v>
      </c>
      <c r="Q219" s="148">
        <v>3</v>
      </c>
      <c r="R219" s="146">
        <v>0</v>
      </c>
      <c r="S219" s="147">
        <v>10</v>
      </c>
      <c r="T219" s="147" t="s">
        <v>27</v>
      </c>
      <c r="U219" s="148">
        <v>3</v>
      </c>
      <c r="V219" s="146">
        <v>0</v>
      </c>
      <c r="W219" s="147">
        <v>10</v>
      </c>
      <c r="X219" s="147" t="s">
        <v>27</v>
      </c>
      <c r="Y219" s="148">
        <v>3</v>
      </c>
      <c r="Z219" s="51"/>
      <c r="AA219" s="52"/>
      <c r="AB219" s="52"/>
      <c r="AC219" s="53"/>
      <c r="AD219" s="135" t="s">
        <v>42</v>
      </c>
      <c r="AE219" s="133" t="s">
        <v>171</v>
      </c>
    </row>
    <row r="220" spans="1:31" x14ac:dyDescent="0.25">
      <c r="A220" s="67"/>
      <c r="B220" s="75" t="s">
        <v>318</v>
      </c>
      <c r="C220" s="132" t="s">
        <v>79</v>
      </c>
      <c r="D220" s="178" t="s">
        <v>396</v>
      </c>
      <c r="E220" s="50"/>
      <c r="F220" s="51">
        <v>0</v>
      </c>
      <c r="G220" s="52">
        <v>10</v>
      </c>
      <c r="H220" s="52" t="s">
        <v>27</v>
      </c>
      <c r="I220" s="53">
        <v>2</v>
      </c>
      <c r="J220" s="51">
        <v>0</v>
      </c>
      <c r="K220" s="52">
        <v>10</v>
      </c>
      <c r="L220" s="52" t="s">
        <v>27</v>
      </c>
      <c r="M220" s="53">
        <v>2</v>
      </c>
      <c r="N220" s="51">
        <v>0</v>
      </c>
      <c r="O220" s="52">
        <v>10</v>
      </c>
      <c r="P220" s="52" t="s">
        <v>27</v>
      </c>
      <c r="Q220" s="53">
        <v>2</v>
      </c>
      <c r="R220" s="51">
        <v>0</v>
      </c>
      <c r="S220" s="52">
        <v>10</v>
      </c>
      <c r="T220" s="52" t="s">
        <v>27</v>
      </c>
      <c r="U220" s="53">
        <v>2</v>
      </c>
      <c r="V220" s="51">
        <v>0</v>
      </c>
      <c r="W220" s="52">
        <v>10</v>
      </c>
      <c r="X220" s="52" t="s">
        <v>27</v>
      </c>
      <c r="Y220" s="53">
        <v>2</v>
      </c>
      <c r="Z220" s="51">
        <v>0</v>
      </c>
      <c r="AA220" s="52">
        <v>10</v>
      </c>
      <c r="AB220" s="52" t="s">
        <v>27</v>
      </c>
      <c r="AC220" s="53">
        <v>2</v>
      </c>
      <c r="AD220" s="135" t="s">
        <v>48</v>
      </c>
      <c r="AE220" s="133" t="s">
        <v>49</v>
      </c>
    </row>
    <row r="221" spans="1:31" x14ac:dyDescent="0.25">
      <c r="A221" s="67"/>
      <c r="B221" s="75" t="s">
        <v>319</v>
      </c>
      <c r="C221" s="132" t="s">
        <v>80</v>
      </c>
      <c r="D221" s="176" t="s">
        <v>397</v>
      </c>
      <c r="E221" s="50"/>
      <c r="F221" s="51">
        <v>0</v>
      </c>
      <c r="G221" s="52">
        <v>10</v>
      </c>
      <c r="H221" s="52" t="s">
        <v>27</v>
      </c>
      <c r="I221" s="53">
        <v>2</v>
      </c>
      <c r="J221" s="51">
        <v>0</v>
      </c>
      <c r="K221" s="52">
        <v>10</v>
      </c>
      <c r="L221" s="52" t="s">
        <v>27</v>
      </c>
      <c r="M221" s="53">
        <v>2</v>
      </c>
      <c r="N221" s="51">
        <v>0</v>
      </c>
      <c r="O221" s="52">
        <v>10</v>
      </c>
      <c r="P221" s="52" t="s">
        <v>27</v>
      </c>
      <c r="Q221" s="53">
        <v>2</v>
      </c>
      <c r="R221" s="51">
        <v>0</v>
      </c>
      <c r="S221" s="52">
        <v>10</v>
      </c>
      <c r="T221" s="52" t="s">
        <v>27</v>
      </c>
      <c r="U221" s="53">
        <v>2</v>
      </c>
      <c r="V221" s="51">
        <v>0</v>
      </c>
      <c r="W221" s="52">
        <v>10</v>
      </c>
      <c r="X221" s="52" t="s">
        <v>27</v>
      </c>
      <c r="Y221" s="53">
        <v>2</v>
      </c>
      <c r="Z221" s="51">
        <v>0</v>
      </c>
      <c r="AA221" s="52">
        <v>10</v>
      </c>
      <c r="AB221" s="52" t="s">
        <v>27</v>
      </c>
      <c r="AC221" s="53">
        <v>2</v>
      </c>
      <c r="AD221" s="135" t="s">
        <v>48</v>
      </c>
      <c r="AE221" s="133" t="s">
        <v>49</v>
      </c>
    </row>
    <row r="222" spans="1:31" x14ac:dyDescent="0.25">
      <c r="A222" s="67"/>
      <c r="B222" s="75" t="s">
        <v>320</v>
      </c>
      <c r="C222" s="132" t="s">
        <v>81</v>
      </c>
      <c r="D222" s="132" t="s">
        <v>398</v>
      </c>
      <c r="E222" s="50"/>
      <c r="F222" s="51">
        <v>0</v>
      </c>
      <c r="G222" s="52">
        <v>10</v>
      </c>
      <c r="H222" s="52" t="s">
        <v>27</v>
      </c>
      <c r="I222" s="53">
        <v>2</v>
      </c>
      <c r="J222" s="51">
        <v>0</v>
      </c>
      <c r="K222" s="52">
        <v>10</v>
      </c>
      <c r="L222" s="52" t="s">
        <v>27</v>
      </c>
      <c r="M222" s="53">
        <v>2</v>
      </c>
      <c r="N222" s="51">
        <v>0</v>
      </c>
      <c r="O222" s="52">
        <v>10</v>
      </c>
      <c r="P222" s="52" t="s">
        <v>27</v>
      </c>
      <c r="Q222" s="53">
        <v>2</v>
      </c>
      <c r="R222" s="51">
        <v>0</v>
      </c>
      <c r="S222" s="52">
        <v>10</v>
      </c>
      <c r="T222" s="52" t="s">
        <v>27</v>
      </c>
      <c r="U222" s="53">
        <v>2</v>
      </c>
      <c r="V222" s="51">
        <v>0</v>
      </c>
      <c r="W222" s="52">
        <v>10</v>
      </c>
      <c r="X222" s="52" t="s">
        <v>27</v>
      </c>
      <c r="Y222" s="53">
        <v>2</v>
      </c>
      <c r="Z222" s="51">
        <v>0</v>
      </c>
      <c r="AA222" s="52">
        <v>10</v>
      </c>
      <c r="AB222" s="52" t="s">
        <v>27</v>
      </c>
      <c r="AC222" s="53">
        <v>2</v>
      </c>
      <c r="AD222" s="135" t="s">
        <v>48</v>
      </c>
      <c r="AE222" s="133" t="s">
        <v>49</v>
      </c>
    </row>
    <row r="223" spans="1:31" x14ac:dyDescent="0.25">
      <c r="A223" s="67"/>
      <c r="B223" s="75" t="s">
        <v>321</v>
      </c>
      <c r="C223" s="132" t="s">
        <v>82</v>
      </c>
      <c r="D223" s="132" t="s">
        <v>399</v>
      </c>
      <c r="E223" s="50"/>
      <c r="F223" s="51">
        <v>0</v>
      </c>
      <c r="G223" s="52">
        <v>10</v>
      </c>
      <c r="H223" s="52" t="s">
        <v>27</v>
      </c>
      <c r="I223" s="53">
        <v>2</v>
      </c>
      <c r="J223" s="51">
        <v>0</v>
      </c>
      <c r="K223" s="52">
        <v>10</v>
      </c>
      <c r="L223" s="52" t="s">
        <v>27</v>
      </c>
      <c r="M223" s="53">
        <v>2</v>
      </c>
      <c r="N223" s="51">
        <v>0</v>
      </c>
      <c r="O223" s="52">
        <v>10</v>
      </c>
      <c r="P223" s="52" t="s">
        <v>27</v>
      </c>
      <c r="Q223" s="53">
        <v>2</v>
      </c>
      <c r="R223" s="51">
        <v>0</v>
      </c>
      <c r="S223" s="52">
        <v>10</v>
      </c>
      <c r="T223" s="52" t="s">
        <v>27</v>
      </c>
      <c r="U223" s="53">
        <v>2</v>
      </c>
      <c r="V223" s="51">
        <v>0</v>
      </c>
      <c r="W223" s="52">
        <v>10</v>
      </c>
      <c r="X223" s="52" t="s">
        <v>27</v>
      </c>
      <c r="Y223" s="53">
        <v>2</v>
      </c>
      <c r="Z223" s="51">
        <v>0</v>
      </c>
      <c r="AA223" s="52">
        <v>10</v>
      </c>
      <c r="AB223" s="52" t="s">
        <v>27</v>
      </c>
      <c r="AC223" s="53">
        <v>2</v>
      </c>
      <c r="AD223" s="135" t="s">
        <v>48</v>
      </c>
      <c r="AE223" s="133" t="s">
        <v>49</v>
      </c>
    </row>
    <row r="224" spans="1:31" x14ac:dyDescent="0.25">
      <c r="A224" s="67"/>
      <c r="B224" s="75" t="s">
        <v>322</v>
      </c>
      <c r="C224" s="132" t="s">
        <v>83</v>
      </c>
      <c r="D224" s="132" t="s">
        <v>400</v>
      </c>
      <c r="E224" s="50"/>
      <c r="F224" s="51">
        <v>0</v>
      </c>
      <c r="G224" s="52">
        <v>10</v>
      </c>
      <c r="H224" s="52" t="s">
        <v>27</v>
      </c>
      <c r="I224" s="53">
        <v>2</v>
      </c>
      <c r="J224" s="51">
        <v>0</v>
      </c>
      <c r="K224" s="52">
        <v>10</v>
      </c>
      <c r="L224" s="52" t="s">
        <v>27</v>
      </c>
      <c r="M224" s="53">
        <v>2</v>
      </c>
      <c r="N224" s="51">
        <v>0</v>
      </c>
      <c r="O224" s="52">
        <v>10</v>
      </c>
      <c r="P224" s="52" t="s">
        <v>27</v>
      </c>
      <c r="Q224" s="53">
        <v>2</v>
      </c>
      <c r="R224" s="51">
        <v>0</v>
      </c>
      <c r="S224" s="52">
        <v>10</v>
      </c>
      <c r="T224" s="52" t="s">
        <v>27</v>
      </c>
      <c r="U224" s="53">
        <v>2</v>
      </c>
      <c r="V224" s="51">
        <v>0</v>
      </c>
      <c r="W224" s="52">
        <v>10</v>
      </c>
      <c r="X224" s="52" t="s">
        <v>27</v>
      </c>
      <c r="Y224" s="53">
        <v>2</v>
      </c>
      <c r="Z224" s="51">
        <v>0</v>
      </c>
      <c r="AA224" s="52">
        <v>10</v>
      </c>
      <c r="AB224" s="52" t="s">
        <v>27</v>
      </c>
      <c r="AC224" s="53">
        <v>2</v>
      </c>
      <c r="AD224" s="135" t="s">
        <v>48</v>
      </c>
      <c r="AE224" s="133" t="s">
        <v>49</v>
      </c>
    </row>
    <row r="225" spans="1:31" x14ac:dyDescent="0.25">
      <c r="A225" s="67"/>
      <c r="B225" s="75" t="s">
        <v>323</v>
      </c>
      <c r="C225" s="132" t="s">
        <v>84</v>
      </c>
      <c r="D225" s="92" t="s">
        <v>401</v>
      </c>
      <c r="E225" s="50"/>
      <c r="F225" s="51">
        <v>0</v>
      </c>
      <c r="G225" s="52">
        <v>10</v>
      </c>
      <c r="H225" s="52" t="s">
        <v>27</v>
      </c>
      <c r="I225" s="53">
        <v>2</v>
      </c>
      <c r="J225" s="51">
        <v>0</v>
      </c>
      <c r="K225" s="52">
        <v>10</v>
      </c>
      <c r="L225" s="52" t="s">
        <v>27</v>
      </c>
      <c r="M225" s="53">
        <v>2</v>
      </c>
      <c r="N225" s="51">
        <v>0</v>
      </c>
      <c r="O225" s="52">
        <v>10</v>
      </c>
      <c r="P225" s="52" t="s">
        <v>27</v>
      </c>
      <c r="Q225" s="53">
        <v>2</v>
      </c>
      <c r="R225" s="51">
        <v>0</v>
      </c>
      <c r="S225" s="52">
        <v>10</v>
      </c>
      <c r="T225" s="52" t="s">
        <v>27</v>
      </c>
      <c r="U225" s="53">
        <v>2</v>
      </c>
      <c r="V225" s="51">
        <v>0</v>
      </c>
      <c r="W225" s="52">
        <v>10</v>
      </c>
      <c r="X225" s="52" t="s">
        <v>27</v>
      </c>
      <c r="Y225" s="53">
        <v>2</v>
      </c>
      <c r="Z225" s="51">
        <v>0</v>
      </c>
      <c r="AA225" s="52">
        <v>10</v>
      </c>
      <c r="AB225" s="52" t="s">
        <v>27</v>
      </c>
      <c r="AC225" s="53">
        <v>2</v>
      </c>
      <c r="AD225" s="135" t="s">
        <v>48</v>
      </c>
      <c r="AE225" s="133" t="s">
        <v>49</v>
      </c>
    </row>
    <row r="226" spans="1:31" x14ac:dyDescent="0.25">
      <c r="A226" s="67"/>
      <c r="B226" s="75" t="s">
        <v>324</v>
      </c>
      <c r="C226" s="132" t="s">
        <v>168</v>
      </c>
      <c r="D226" s="92" t="s">
        <v>402</v>
      </c>
      <c r="E226" s="50"/>
      <c r="F226" s="51">
        <v>0</v>
      </c>
      <c r="G226" s="52">
        <v>10</v>
      </c>
      <c r="H226" s="52" t="s">
        <v>27</v>
      </c>
      <c r="I226" s="53">
        <v>2</v>
      </c>
      <c r="J226" s="51">
        <v>0</v>
      </c>
      <c r="K226" s="52">
        <v>10</v>
      </c>
      <c r="L226" s="52" t="s">
        <v>27</v>
      </c>
      <c r="M226" s="53">
        <v>2</v>
      </c>
      <c r="N226" s="51">
        <v>0</v>
      </c>
      <c r="O226" s="52">
        <v>10</v>
      </c>
      <c r="P226" s="52" t="s">
        <v>27</v>
      </c>
      <c r="Q226" s="53">
        <v>2</v>
      </c>
      <c r="R226" s="51">
        <v>0</v>
      </c>
      <c r="S226" s="52">
        <v>10</v>
      </c>
      <c r="T226" s="52" t="s">
        <v>27</v>
      </c>
      <c r="U226" s="53">
        <v>2</v>
      </c>
      <c r="V226" s="51">
        <v>0</v>
      </c>
      <c r="W226" s="52">
        <v>10</v>
      </c>
      <c r="X226" s="52" t="s">
        <v>27</v>
      </c>
      <c r="Y226" s="53">
        <v>2</v>
      </c>
      <c r="Z226" s="51">
        <v>0</v>
      </c>
      <c r="AA226" s="52">
        <v>10</v>
      </c>
      <c r="AB226" s="52" t="s">
        <v>27</v>
      </c>
      <c r="AC226" s="53">
        <v>2</v>
      </c>
      <c r="AD226" s="135" t="s">
        <v>48</v>
      </c>
      <c r="AE226" s="133" t="s">
        <v>167</v>
      </c>
    </row>
    <row r="227" spans="1:31" x14ac:dyDescent="0.25">
      <c r="A227" s="67"/>
      <c r="B227" s="75" t="s">
        <v>325</v>
      </c>
      <c r="C227" s="132" t="s">
        <v>169</v>
      </c>
      <c r="D227" s="92" t="s">
        <v>403</v>
      </c>
      <c r="E227" s="50"/>
      <c r="F227" s="51">
        <v>0</v>
      </c>
      <c r="G227" s="52">
        <v>10</v>
      </c>
      <c r="H227" s="52" t="s">
        <v>27</v>
      </c>
      <c r="I227" s="53">
        <v>2</v>
      </c>
      <c r="J227" s="51">
        <v>0</v>
      </c>
      <c r="K227" s="52">
        <v>10</v>
      </c>
      <c r="L227" s="52" t="s">
        <v>27</v>
      </c>
      <c r="M227" s="53">
        <v>2</v>
      </c>
      <c r="N227" s="51">
        <v>0</v>
      </c>
      <c r="O227" s="52">
        <v>10</v>
      </c>
      <c r="P227" s="52" t="s">
        <v>27</v>
      </c>
      <c r="Q227" s="53">
        <v>2</v>
      </c>
      <c r="R227" s="51">
        <v>0</v>
      </c>
      <c r="S227" s="52">
        <v>10</v>
      </c>
      <c r="T227" s="52" t="s">
        <v>27</v>
      </c>
      <c r="U227" s="53">
        <v>2</v>
      </c>
      <c r="V227" s="51">
        <v>0</v>
      </c>
      <c r="W227" s="52">
        <v>10</v>
      </c>
      <c r="X227" s="52" t="s">
        <v>27</v>
      </c>
      <c r="Y227" s="53">
        <v>2</v>
      </c>
      <c r="Z227" s="51">
        <v>0</v>
      </c>
      <c r="AA227" s="52">
        <v>10</v>
      </c>
      <c r="AB227" s="52" t="s">
        <v>27</v>
      </c>
      <c r="AC227" s="53">
        <v>2</v>
      </c>
      <c r="AD227" s="135" t="s">
        <v>48</v>
      </c>
      <c r="AE227" s="133" t="s">
        <v>170</v>
      </c>
    </row>
    <row r="228" spans="1:31" x14ac:dyDescent="0.25">
      <c r="A228" s="1"/>
      <c r="B228" s="1"/>
      <c r="C228" s="1" t="s">
        <v>85</v>
      </c>
      <c r="D228" s="1"/>
      <c r="E228" s="2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</sheetData>
  <mergeCells count="85">
    <mergeCell ref="A183:AE183"/>
    <mergeCell ref="A152:AE152"/>
    <mergeCell ref="A172:AE172"/>
    <mergeCell ref="A171:AE171"/>
    <mergeCell ref="A153:AE153"/>
    <mergeCell ref="A178:AE178"/>
    <mergeCell ref="A190:A192"/>
    <mergeCell ref="A145:AE145"/>
    <mergeCell ref="A159:AE159"/>
    <mergeCell ref="A165:AE165"/>
    <mergeCell ref="R191:S191"/>
    <mergeCell ref="V191:W191"/>
    <mergeCell ref="Z191:AA191"/>
    <mergeCell ref="R190:U190"/>
    <mergeCell ref="V190:Y190"/>
    <mergeCell ref="Z190:AC190"/>
    <mergeCell ref="N190:Q190"/>
    <mergeCell ref="A189:AE189"/>
    <mergeCell ref="B190:B192"/>
    <mergeCell ref="C190:C192"/>
    <mergeCell ref="E190:E192"/>
    <mergeCell ref="F190:I190"/>
    <mergeCell ref="A22:AE22"/>
    <mergeCell ref="A27:AE27"/>
    <mergeCell ref="A30:AE30"/>
    <mergeCell ref="A33:AE33"/>
    <mergeCell ref="A93:AE93"/>
    <mergeCell ref="A55:AE55"/>
    <mergeCell ref="A59:AE59"/>
    <mergeCell ref="A75:AE75"/>
    <mergeCell ref="A81:AE81"/>
    <mergeCell ref="A63:AE63"/>
    <mergeCell ref="A67:AE67"/>
    <mergeCell ref="A43:AE43"/>
    <mergeCell ref="A36:AE36"/>
    <mergeCell ref="A39:AE39"/>
    <mergeCell ref="A46:AE46"/>
    <mergeCell ref="A82:AE82"/>
    <mergeCell ref="A89:AE89"/>
    <mergeCell ref="A83:AE83"/>
    <mergeCell ref="A106:AE106"/>
    <mergeCell ref="A128:AE128"/>
    <mergeCell ref="A141:AE141"/>
    <mergeCell ref="A99:AE99"/>
    <mergeCell ref="A100:AE100"/>
    <mergeCell ref="A134:AE134"/>
    <mergeCell ref="A111:AE111"/>
    <mergeCell ref="A116:AE116"/>
    <mergeCell ref="A117:AE117"/>
    <mergeCell ref="A123:AE123"/>
    <mergeCell ref="A135:AE135"/>
    <mergeCell ref="J190:M190"/>
    <mergeCell ref="AE190:AE192"/>
    <mergeCell ref="F191:G191"/>
    <mergeCell ref="J191:K191"/>
    <mergeCell ref="N191:O191"/>
    <mergeCell ref="AD190:AD192"/>
    <mergeCell ref="AD17:AD19"/>
    <mergeCell ref="AE17:AE19"/>
    <mergeCell ref="F18:G18"/>
    <mergeCell ref="J18:K18"/>
    <mergeCell ref="N18:O18"/>
    <mergeCell ref="R18:S18"/>
    <mergeCell ref="V18:W18"/>
    <mergeCell ref="Z18:AA18"/>
    <mergeCell ref="J17:M17"/>
    <mergeCell ref="N17:Q17"/>
    <mergeCell ref="R17:U17"/>
    <mergeCell ref="V17:Y17"/>
    <mergeCell ref="A21:AE21"/>
    <mergeCell ref="A51:AE51"/>
    <mergeCell ref="A1:AE1"/>
    <mergeCell ref="A2:AE2"/>
    <mergeCell ref="A3:AE3"/>
    <mergeCell ref="A4:AE4"/>
    <mergeCell ref="A5:AE5"/>
    <mergeCell ref="A17:A19"/>
    <mergeCell ref="B17:B19"/>
    <mergeCell ref="C17:C19"/>
    <mergeCell ref="E17:E19"/>
    <mergeCell ref="F17:I17"/>
    <mergeCell ref="Z17:AC17"/>
    <mergeCell ref="A25:AE25"/>
    <mergeCell ref="A20:AE20"/>
    <mergeCell ref="A42:AE42"/>
  </mergeCells>
  <pageMargins left="0.70866141732283472" right="0.70866141732283472" top="0.74803149606299213" bottom="0.74803149606299213" header="0.31496062992125984" footer="0.31496062992125984"/>
  <pageSetup paperSize="8" scale="6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2BLOP17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Káplár Klaudia</dc:creator>
  <cp:lastModifiedBy>Ambrus Zoltán</cp:lastModifiedBy>
  <cp:lastPrinted>2017-05-12T10:03:36Z</cp:lastPrinted>
  <dcterms:created xsi:type="dcterms:W3CDTF">2017-02-27T09:25:39Z</dcterms:created>
  <dcterms:modified xsi:type="dcterms:W3CDTF">2017-08-03T15:02:33Z</dcterms:modified>
</cp:coreProperties>
</file>