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Képzési dokumentumok\Pedagógiai Kar\Mintatantervek\Alapképzések (BA)\Óvodapedagógia\"/>
    </mc:Choice>
  </mc:AlternateContent>
  <bookViews>
    <workbookView xWindow="0" yWindow="0" windowWidth="20160" windowHeight="9600"/>
  </bookViews>
  <sheets>
    <sheet name="2BNOP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06" i="1" l="1"/>
  <c r="AA100" i="1"/>
  <c r="V105" i="1"/>
  <c r="J41" i="1" l="1"/>
  <c r="K41" i="1"/>
  <c r="M41" i="1"/>
  <c r="U41" i="1"/>
  <c r="S41" i="1"/>
  <c r="R41" i="1"/>
  <c r="Q41" i="1"/>
  <c r="O41" i="1"/>
  <c r="N41" i="1"/>
  <c r="AC190" i="1" l="1"/>
  <c r="AA190" i="1"/>
  <c r="Z190" i="1"/>
  <c r="Y190" i="1"/>
  <c r="W190" i="1"/>
  <c r="V190" i="1"/>
  <c r="U190" i="1"/>
  <c r="S190" i="1"/>
  <c r="R190" i="1"/>
  <c r="Q190" i="1"/>
  <c r="O190" i="1"/>
  <c r="N190" i="1"/>
  <c r="M190" i="1"/>
  <c r="K190" i="1"/>
  <c r="J190" i="1"/>
  <c r="I190" i="1"/>
  <c r="G190" i="1"/>
  <c r="F190" i="1"/>
  <c r="V196" i="1"/>
  <c r="I196" i="1"/>
  <c r="J196" i="1" s="1"/>
  <c r="K196" i="1" s="1"/>
  <c r="F196" i="1"/>
  <c r="G196" i="1" s="1"/>
  <c r="F178" i="1"/>
  <c r="G178" i="1" s="1"/>
  <c r="Q159" i="1"/>
  <c r="M159" i="1"/>
  <c r="N159" i="1" s="1"/>
  <c r="O159" i="1" s="1"/>
  <c r="I159" i="1"/>
  <c r="J159" i="1" s="1"/>
  <c r="K159" i="1" s="1"/>
  <c r="F159" i="1"/>
  <c r="G159" i="1" s="1"/>
  <c r="Q141" i="1"/>
  <c r="M141" i="1"/>
  <c r="N141" i="1" s="1"/>
  <c r="O141" i="1" s="1"/>
  <c r="I141" i="1"/>
  <c r="J141" i="1" s="1"/>
  <c r="K141" i="1" s="1"/>
  <c r="F141" i="1"/>
  <c r="G141" i="1" s="1"/>
  <c r="W123" i="1"/>
  <c r="Q123" i="1"/>
  <c r="M123" i="1"/>
  <c r="N123" i="1" s="1"/>
  <c r="O123" i="1" s="1"/>
  <c r="I123" i="1"/>
  <c r="J123" i="1" s="1"/>
  <c r="K123" i="1" s="1"/>
  <c r="F123" i="1"/>
  <c r="G123" i="1" s="1"/>
  <c r="Q106" i="1"/>
  <c r="M106" i="1"/>
  <c r="N106" i="1" s="1"/>
  <c r="O106" i="1" s="1"/>
  <c r="I106" i="1"/>
  <c r="J106" i="1" s="1"/>
  <c r="K106" i="1" s="1"/>
  <c r="F106" i="1"/>
  <c r="G106" i="1" s="1"/>
  <c r="AC105" i="1"/>
  <c r="Y105" i="1"/>
  <c r="U105" i="1"/>
  <c r="AA105" i="1"/>
  <c r="Z105" i="1"/>
  <c r="W105" i="1"/>
  <c r="S105" i="1"/>
  <c r="R105" i="1"/>
  <c r="Q105" i="1"/>
  <c r="N105" i="1"/>
  <c r="O105" i="1" s="1"/>
  <c r="M105" i="1"/>
  <c r="I105" i="1"/>
  <c r="J105" i="1" s="1"/>
  <c r="K105" i="1" s="1"/>
  <c r="F105" i="1"/>
  <c r="G105" i="1" s="1"/>
  <c r="AC195" i="1"/>
  <c r="AA195" i="1"/>
  <c r="Z195" i="1"/>
  <c r="Z196" i="1" s="1"/>
  <c r="AA196" i="1" s="1"/>
  <c r="Y195" i="1"/>
  <c r="W195" i="1"/>
  <c r="W196" i="1" s="1"/>
  <c r="V195" i="1"/>
  <c r="U195" i="1"/>
  <c r="S195" i="1"/>
  <c r="S196" i="1" s="1"/>
  <c r="R195" i="1"/>
  <c r="R196" i="1" s="1"/>
  <c r="Q195" i="1"/>
  <c r="Q196" i="1" s="1"/>
  <c r="O195" i="1"/>
  <c r="N195" i="1"/>
  <c r="M195" i="1"/>
  <c r="M196" i="1" s="1"/>
  <c r="N196" i="1" s="1"/>
  <c r="O196" i="1" s="1"/>
  <c r="K195" i="1"/>
  <c r="J195" i="1"/>
  <c r="I195" i="1"/>
  <c r="G195" i="1"/>
  <c r="F195" i="1"/>
  <c r="AC185" i="1"/>
  <c r="AC196" i="1" s="1"/>
  <c r="AA185" i="1"/>
  <c r="Z185" i="1"/>
  <c r="Y185" i="1"/>
  <c r="Y196" i="1" s="1"/>
  <c r="W185" i="1"/>
  <c r="V185" i="1"/>
  <c r="U185" i="1"/>
  <c r="U196" i="1" s="1"/>
  <c r="S185" i="1"/>
  <c r="R185" i="1"/>
  <c r="Q185" i="1"/>
  <c r="O185" i="1"/>
  <c r="N185" i="1"/>
  <c r="M185" i="1"/>
  <c r="K185" i="1"/>
  <c r="J185" i="1"/>
  <c r="I185" i="1"/>
  <c r="G185" i="1"/>
  <c r="F185" i="1"/>
  <c r="AC166" i="1"/>
  <c r="AA166" i="1"/>
  <c r="Z166" i="1"/>
  <c r="Y166" i="1"/>
  <c r="W166" i="1"/>
  <c r="V166" i="1"/>
  <c r="U166" i="1"/>
  <c r="S166" i="1"/>
  <c r="R166" i="1"/>
  <c r="Q166" i="1"/>
  <c r="O166" i="1"/>
  <c r="N166" i="1"/>
  <c r="M166" i="1"/>
  <c r="K166" i="1"/>
  <c r="J166" i="1"/>
  <c r="I166" i="1"/>
  <c r="G166" i="1"/>
  <c r="F166" i="1"/>
  <c r="AC148" i="1"/>
  <c r="AA148" i="1"/>
  <c r="Z148" i="1"/>
  <c r="Y148" i="1"/>
  <c r="W148" i="1"/>
  <c r="V148" i="1"/>
  <c r="U148" i="1"/>
  <c r="S148" i="1"/>
  <c r="R148" i="1"/>
  <c r="Q148" i="1"/>
  <c r="O148" i="1"/>
  <c r="N148" i="1"/>
  <c r="M148" i="1"/>
  <c r="K148" i="1"/>
  <c r="J148" i="1"/>
  <c r="I148" i="1"/>
  <c r="G148" i="1"/>
  <c r="F148" i="1"/>
  <c r="AC135" i="1"/>
  <c r="AA135" i="1"/>
  <c r="Z135" i="1"/>
  <c r="Y135" i="1"/>
  <c r="W135" i="1"/>
  <c r="V135" i="1"/>
  <c r="U135" i="1"/>
  <c r="S135" i="1"/>
  <c r="R135" i="1"/>
  <c r="Q135" i="1"/>
  <c r="O135" i="1"/>
  <c r="N135" i="1"/>
  <c r="M135" i="1"/>
  <c r="K135" i="1"/>
  <c r="J135" i="1"/>
  <c r="I135" i="1"/>
  <c r="G135" i="1"/>
  <c r="F135" i="1"/>
  <c r="AC130" i="1"/>
  <c r="AA130" i="1"/>
  <c r="Z130" i="1"/>
  <c r="Y130" i="1"/>
  <c r="W130" i="1"/>
  <c r="V130" i="1"/>
  <c r="U130" i="1"/>
  <c r="S130" i="1"/>
  <c r="R130" i="1"/>
  <c r="Q130" i="1"/>
  <c r="O130" i="1"/>
  <c r="N130" i="1"/>
  <c r="M130" i="1"/>
  <c r="K130" i="1"/>
  <c r="J130" i="1"/>
  <c r="I130" i="1"/>
  <c r="G130" i="1"/>
  <c r="F130" i="1"/>
  <c r="AC122" i="1"/>
  <c r="Z122" i="1"/>
  <c r="AA122" i="1" s="1"/>
  <c r="Y122" i="1"/>
  <c r="W122" i="1"/>
  <c r="V122" i="1"/>
  <c r="V123" i="1" s="1"/>
  <c r="U122" i="1"/>
  <c r="S122" i="1"/>
  <c r="S123" i="1" s="1"/>
  <c r="R122" i="1"/>
  <c r="R123" i="1" s="1"/>
  <c r="Q122" i="1"/>
  <c r="M122" i="1"/>
  <c r="N122" i="1" s="1"/>
  <c r="O122" i="1" s="1"/>
  <c r="I122" i="1"/>
  <c r="J122" i="1" s="1"/>
  <c r="K122" i="1" s="1"/>
  <c r="F122" i="1"/>
  <c r="G122" i="1" s="1"/>
  <c r="AC113" i="1"/>
  <c r="AA113" i="1"/>
  <c r="Z113" i="1"/>
  <c r="Y113" i="1"/>
  <c r="W113" i="1"/>
  <c r="V113" i="1"/>
  <c r="U113" i="1"/>
  <c r="S113" i="1"/>
  <c r="R113" i="1"/>
  <c r="Q113" i="1"/>
  <c r="O113" i="1"/>
  <c r="N113" i="1"/>
  <c r="M113" i="1"/>
  <c r="K113" i="1"/>
  <c r="J113" i="1"/>
  <c r="I113" i="1"/>
  <c r="G113" i="1"/>
  <c r="F113" i="1"/>
  <c r="U141" i="1" l="1"/>
  <c r="Z123" i="1"/>
  <c r="AA123" i="1" s="1"/>
  <c r="U140" i="1"/>
  <c r="S140" i="1"/>
  <c r="S141" i="1" s="1"/>
  <c r="R140" i="1"/>
  <c r="R141" i="1" s="1"/>
  <c r="AA76" i="1" l="1"/>
  <c r="F68" i="1"/>
  <c r="G68" i="1"/>
  <c r="J68" i="1"/>
  <c r="U68" i="1"/>
  <c r="Q68" i="1"/>
  <c r="M68" i="1"/>
  <c r="I68" i="1"/>
  <c r="K68" i="1"/>
  <c r="N68" i="1"/>
  <c r="O68" i="1"/>
  <c r="AC177" i="1" l="1"/>
  <c r="AA177" i="1"/>
  <c r="Z177" i="1"/>
  <c r="Z178" i="1" s="1"/>
  <c r="AA178" i="1" s="1"/>
  <c r="Y177" i="1"/>
  <c r="W177" i="1"/>
  <c r="W178" i="1" s="1"/>
  <c r="V177" i="1"/>
  <c r="V178" i="1" s="1"/>
  <c r="U177" i="1"/>
  <c r="S177" i="1"/>
  <c r="S178" i="1" s="1"/>
  <c r="R177" i="1"/>
  <c r="R178" i="1" s="1"/>
  <c r="Q177" i="1"/>
  <c r="O177" i="1"/>
  <c r="N177" i="1"/>
  <c r="M177" i="1"/>
  <c r="K177" i="1"/>
  <c r="J177" i="1"/>
  <c r="I177" i="1"/>
  <c r="G177" i="1"/>
  <c r="F177" i="1"/>
  <c r="AC172" i="1"/>
  <c r="AC178" i="1" s="1"/>
  <c r="AA172" i="1"/>
  <c r="Z172" i="1"/>
  <c r="Y172" i="1"/>
  <c r="Y178" i="1" s="1"/>
  <c r="W172" i="1"/>
  <c r="V172" i="1"/>
  <c r="U172" i="1"/>
  <c r="U178" i="1" s="1"/>
  <c r="S172" i="1"/>
  <c r="R172" i="1"/>
  <c r="Q172" i="1"/>
  <c r="Q178" i="1" s="1"/>
  <c r="O172" i="1"/>
  <c r="N172" i="1"/>
  <c r="M172" i="1"/>
  <c r="M178" i="1" s="1"/>
  <c r="N178" i="1" s="1"/>
  <c r="O178" i="1" s="1"/>
  <c r="J172" i="1"/>
  <c r="K172" i="1"/>
  <c r="I172" i="1"/>
  <c r="I178" i="1" s="1"/>
  <c r="J178" i="1" s="1"/>
  <c r="K178" i="1" s="1"/>
  <c r="G172" i="1"/>
  <c r="F172" i="1"/>
  <c r="AC158" i="1"/>
  <c r="AC159" i="1" s="1"/>
  <c r="AA158" i="1"/>
  <c r="Z158" i="1"/>
  <c r="Z159" i="1" s="1"/>
  <c r="AA159" i="1" s="1"/>
  <c r="Y158" i="1"/>
  <c r="W158" i="1"/>
  <c r="W159" i="1" s="1"/>
  <c r="V158" i="1"/>
  <c r="V159" i="1" s="1"/>
  <c r="U158" i="1"/>
  <c r="U159" i="1" s="1"/>
  <c r="S158" i="1"/>
  <c r="S159" i="1" s="1"/>
  <c r="R158" i="1"/>
  <c r="R159" i="1" s="1"/>
  <c r="Q158" i="1"/>
  <c r="O158" i="1"/>
  <c r="N158" i="1"/>
  <c r="M158" i="1"/>
  <c r="K158" i="1"/>
  <c r="J158" i="1"/>
  <c r="I158" i="1"/>
  <c r="G158" i="1"/>
  <c r="F158" i="1"/>
  <c r="AC152" i="1"/>
  <c r="AA152" i="1"/>
  <c r="Z152" i="1"/>
  <c r="Y152" i="1"/>
  <c r="Y159" i="1" s="1"/>
  <c r="W152" i="1"/>
  <c r="V152" i="1"/>
  <c r="U152" i="1"/>
  <c r="S152" i="1"/>
  <c r="R152" i="1"/>
  <c r="Q152" i="1"/>
  <c r="O152" i="1"/>
  <c r="N152" i="1"/>
  <c r="K152" i="1"/>
  <c r="J152" i="1"/>
  <c r="I152" i="1"/>
  <c r="G152" i="1"/>
  <c r="F152" i="1"/>
  <c r="AC140" i="1"/>
  <c r="AC141" i="1" s="1"/>
  <c r="AA140" i="1"/>
  <c r="Z140" i="1"/>
  <c r="Z141" i="1" s="1"/>
  <c r="AA141" i="1" s="1"/>
  <c r="Y140" i="1"/>
  <c r="Y141" i="1" s="1"/>
  <c r="W140" i="1"/>
  <c r="W141" i="1" s="1"/>
  <c r="V140" i="1"/>
  <c r="V141" i="1" s="1"/>
  <c r="Q140" i="1"/>
  <c r="O140" i="1"/>
  <c r="N140" i="1"/>
  <c r="M140" i="1"/>
  <c r="K140" i="1"/>
  <c r="J140" i="1"/>
  <c r="I140" i="1"/>
  <c r="G140" i="1"/>
  <c r="F140" i="1"/>
  <c r="N118" i="1"/>
  <c r="AC118" i="1"/>
  <c r="AC123" i="1" s="1"/>
  <c r="AA118" i="1"/>
  <c r="Z118" i="1"/>
  <c r="Y118" i="1"/>
  <c r="Y123" i="1" s="1"/>
  <c r="W118" i="1"/>
  <c r="V118" i="1"/>
  <c r="AC96" i="1"/>
  <c r="AA96" i="1"/>
  <c r="Z96" i="1"/>
  <c r="S118" i="1"/>
  <c r="U118" i="1"/>
  <c r="U123" i="1" s="1"/>
  <c r="R118" i="1"/>
  <c r="Q118" i="1"/>
  <c r="O118" i="1"/>
  <c r="M118" i="1"/>
  <c r="J118" i="1"/>
  <c r="K118" i="1"/>
  <c r="I118" i="1"/>
  <c r="G118" i="1"/>
  <c r="F118" i="1"/>
  <c r="Y96" i="1"/>
  <c r="W96" i="1"/>
  <c r="W106" i="1" s="1"/>
  <c r="V96" i="1"/>
  <c r="U96" i="1"/>
  <c r="U106" i="1" s="1"/>
  <c r="S96" i="1"/>
  <c r="R96" i="1"/>
  <c r="R106" i="1" s="1"/>
  <c r="Q96" i="1"/>
  <c r="O96" i="1"/>
  <c r="N96" i="1"/>
  <c r="M96" i="1"/>
  <c r="K96" i="1"/>
  <c r="J96" i="1"/>
  <c r="I96" i="1"/>
  <c r="G96" i="1"/>
  <c r="F96" i="1"/>
  <c r="AC100" i="1"/>
  <c r="Z100" i="1"/>
  <c r="Y100" i="1"/>
  <c r="W100" i="1"/>
  <c r="V100" i="1"/>
  <c r="U100" i="1"/>
  <c r="S100" i="1"/>
  <c r="R100" i="1"/>
  <c r="F87" i="1"/>
  <c r="F100" i="1" s="1"/>
  <c r="G100" i="1" s="1"/>
  <c r="Q82" i="1"/>
  <c r="O82" i="1"/>
  <c r="G76" i="1"/>
  <c r="F76" i="1"/>
  <c r="AC68" i="1"/>
  <c r="AA68" i="1"/>
  <c r="Z68" i="1"/>
  <c r="Y68" i="1"/>
  <c r="W68" i="1"/>
  <c r="V68" i="1"/>
  <c r="S68" i="1"/>
  <c r="R68" i="1"/>
  <c r="AC41" i="1"/>
  <c r="Z41" i="1"/>
  <c r="AA41" i="1"/>
  <c r="W41" i="1"/>
  <c r="V41" i="1"/>
  <c r="Y41" i="1"/>
  <c r="G41" i="1"/>
  <c r="F41" i="1"/>
  <c r="I41" i="1"/>
  <c r="S106" i="1" l="1"/>
  <c r="V106" i="1"/>
  <c r="Y106" i="1"/>
  <c r="Z106" i="1"/>
  <c r="AC106" i="1"/>
  <c r="E9" i="1"/>
  <c r="E8" i="1"/>
  <c r="AC87" i="1"/>
  <c r="AA87" i="1"/>
  <c r="Z87" i="1"/>
  <c r="Y87" i="1"/>
  <c r="W87" i="1"/>
  <c r="V87" i="1"/>
  <c r="U87" i="1"/>
  <c r="S87" i="1"/>
  <c r="R87" i="1"/>
  <c r="Q87" i="1"/>
  <c r="O87" i="1"/>
  <c r="O88" i="1" s="1"/>
  <c r="N87" i="1"/>
  <c r="M87" i="1"/>
  <c r="K87" i="1"/>
  <c r="J87" i="1"/>
  <c r="I87" i="1"/>
  <c r="G87" i="1"/>
  <c r="AC82" i="1"/>
  <c r="AA82" i="1"/>
  <c r="Z82" i="1"/>
  <c r="Y82" i="1"/>
  <c r="W82" i="1"/>
  <c r="V82" i="1"/>
  <c r="U82" i="1"/>
  <c r="S82" i="1"/>
  <c r="S88" i="1" s="1"/>
  <c r="R82" i="1"/>
  <c r="N82" i="1"/>
  <c r="M82" i="1"/>
  <c r="K82" i="1"/>
  <c r="J82" i="1"/>
  <c r="I82" i="1"/>
  <c r="G82" i="1"/>
  <c r="F82" i="1"/>
  <c r="F88" i="1" s="1"/>
  <c r="AC76" i="1"/>
  <c r="Z76" i="1"/>
  <c r="Y76" i="1"/>
  <c r="W76" i="1"/>
  <c r="V76" i="1"/>
  <c r="U76" i="1"/>
  <c r="S76" i="1"/>
  <c r="R76" i="1"/>
  <c r="Q76" i="1"/>
  <c r="O76" i="1"/>
  <c r="N76" i="1"/>
  <c r="M76" i="1"/>
  <c r="K76" i="1"/>
  <c r="J76" i="1"/>
  <c r="I76" i="1"/>
  <c r="J88" i="1" l="1"/>
  <c r="R88" i="1"/>
  <c r="W88" i="1"/>
  <c r="Z88" i="1"/>
  <c r="G88" i="1"/>
  <c r="K88" i="1"/>
  <c r="N88" i="1"/>
  <c r="V88" i="1"/>
  <c r="AA88" i="1"/>
  <c r="Y88" i="1"/>
  <c r="AC88" i="1"/>
  <c r="U88" i="1"/>
  <c r="I88" i="1"/>
  <c r="I100" i="1"/>
  <c r="J100" i="1" s="1"/>
  <c r="K100" i="1" s="1"/>
  <c r="Q100" i="1"/>
  <c r="Q88" i="1"/>
  <c r="M100" i="1"/>
  <c r="N100" i="1" s="1"/>
  <c r="O100" i="1" s="1"/>
  <c r="M88" i="1"/>
  <c r="E10" i="1"/>
  <c r="E11" i="1"/>
  <c r="E14" i="1" l="1"/>
  <c r="M152" i="1"/>
</calcChain>
</file>

<file path=xl/sharedStrings.xml><?xml version="1.0" encoding="utf-8"?>
<sst xmlns="http://schemas.openxmlformats.org/spreadsheetml/2006/main" count="1180" uniqueCount="464">
  <si>
    <t>Mintatanterv</t>
  </si>
  <si>
    <t>Képzési program (KPR) kódja</t>
  </si>
  <si>
    <t>Nappali tanulmányi rend</t>
  </si>
  <si>
    <t>Tantárgy státusza</t>
  </si>
  <si>
    <t>Megszerzendő kredit</t>
  </si>
  <si>
    <t>Szakdolgozat</t>
  </si>
  <si>
    <t>Összes kredit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</si>
  <si>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</si>
  <si>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</si>
  <si>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</si>
  <si>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</si>
  <si>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</si>
  <si>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</si>
  <si>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</si>
  <si>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V. félév</t>
  </si>
  <si>
    <t>VI. félév</t>
  </si>
  <si>
    <t>Tanszék</t>
  </si>
  <si>
    <t>Tantárgyfelelős</t>
  </si>
  <si>
    <t>órasz</t>
  </si>
  <si>
    <t>számk.</t>
  </si>
  <si>
    <t>kred.</t>
  </si>
  <si>
    <t>ea.</t>
  </si>
  <si>
    <t>gy.</t>
  </si>
  <si>
    <t>Érték, autonómia és kritikai gondolkodás</t>
  </si>
  <si>
    <t>k</t>
  </si>
  <si>
    <t>Társadalomtudományi Tanszék</t>
  </si>
  <si>
    <t>Molnár Gábor PhD</t>
  </si>
  <si>
    <t>Bertalan Péter PhD habil</t>
  </si>
  <si>
    <t>gyj</t>
  </si>
  <si>
    <t>Összesen</t>
  </si>
  <si>
    <t>Általános pszichológia</t>
  </si>
  <si>
    <t>Martin László PhD</t>
  </si>
  <si>
    <t>Az emberi fejlődés</t>
  </si>
  <si>
    <t>Pedagógusok mentálhigiénéje</t>
  </si>
  <si>
    <t>József István PhD</t>
  </si>
  <si>
    <t xml:space="preserve">Albert Gábor Phd habil </t>
  </si>
  <si>
    <t>Bencéné Fekete Andrea PhD</t>
  </si>
  <si>
    <t>Kiemelt figyelmet igénylő gyermekek pedagógiája</t>
  </si>
  <si>
    <t>Magyar Nyelvi és Kultúratudományi Tanszék</t>
  </si>
  <si>
    <t>Kövérné Nagyházi Bernadette PhD</t>
  </si>
  <si>
    <t>Domokos Áron PhD</t>
  </si>
  <si>
    <t>Vörös Klára PhD</t>
  </si>
  <si>
    <t>Gombos Péter PhD</t>
  </si>
  <si>
    <t>Szakmódszertani Tanszék</t>
  </si>
  <si>
    <t>Kontra József PhD</t>
  </si>
  <si>
    <t>Nagyné Árgány Brigitta</t>
  </si>
  <si>
    <t xml:space="preserve">Digitális pedagógia </t>
  </si>
  <si>
    <t>Barkóczy László PhD</t>
  </si>
  <si>
    <t>Velner András</t>
  </si>
  <si>
    <t>Sport Iroda és Létesítmény Központ</t>
  </si>
  <si>
    <t>Kiss Zoltán PhD</t>
  </si>
  <si>
    <t>Pedagógia-Pszichológia Tanszék</t>
  </si>
  <si>
    <t>Idegen Nyelvi Igazgatóság</t>
  </si>
  <si>
    <t>Szaknyelvi szigorlat</t>
  </si>
  <si>
    <t>sz</t>
  </si>
  <si>
    <t>Kovács Zoltán PhD</t>
  </si>
  <si>
    <t>Podráczky Judit PhD</t>
  </si>
  <si>
    <t>Gyógypedagógiai Intézet</t>
  </si>
  <si>
    <t>Szili Katalin PhD</t>
  </si>
  <si>
    <t>Fekete Lilla Sára PhD</t>
  </si>
  <si>
    <t>Szakollégium</t>
  </si>
  <si>
    <t>Szaknyelvi előkészítő</t>
  </si>
  <si>
    <t>Szakmai idegen nyelv 4.</t>
  </si>
  <si>
    <t>Kopházi -Molnár Erzsébet</t>
  </si>
  <si>
    <t>Drámapedagógiai módszerek</t>
  </si>
  <si>
    <t>A magyar mint idegen nyelv oktatásának módszerei 1.</t>
  </si>
  <si>
    <t>A magyar mint idegen nyelv oktatásának módszerei 2.</t>
  </si>
  <si>
    <t>Irodalom és vizualitás</t>
  </si>
  <si>
    <t>Eltérő kultúrák - közös problémák</t>
  </si>
  <si>
    <t>Fejlesztő biblioterápiai módszerek</t>
  </si>
  <si>
    <t>Nyelv hátrányok, nyelvi felzárkóztatás</t>
  </si>
  <si>
    <t>Beszéd- és írásművek szerkesztése</t>
  </si>
  <si>
    <t>Téli táborok szervezése, vezetése</t>
  </si>
  <si>
    <t>Nyári táborok szervezése, vezetése</t>
  </si>
  <si>
    <t>Sáriné Csajka Edina PhD</t>
  </si>
  <si>
    <t>Közlekedésre nevelés</t>
  </si>
  <si>
    <t>Környezetkultúra</t>
  </si>
  <si>
    <t>Oktatástechnológia</t>
  </si>
  <si>
    <t>Háztartástan</t>
  </si>
  <si>
    <t>Iskolakertek</t>
  </si>
  <si>
    <t>Matematika és művészet</t>
  </si>
  <si>
    <t>Stettner Eleonóra PhD</t>
  </si>
  <si>
    <t>Zenei alkotóműhely</t>
  </si>
  <si>
    <t>Labdajátékok</t>
  </si>
  <si>
    <t>Úszás</t>
  </si>
  <si>
    <t>Természetben űzhető sportok</t>
  </si>
  <si>
    <t>Korcsolyázás</t>
  </si>
  <si>
    <t>Ütős sportok</t>
  </si>
  <si>
    <t>Aerobic</t>
  </si>
  <si>
    <t xml:space="preserve">* A mintatantervben található szabadon választható tárgyak közül felvehető bármely más szakon, az aktuális félévben kötelező tárgyként oktatott tárgy kérelem ellenében. </t>
  </si>
  <si>
    <t>Óvodapedagógus szak (BA)</t>
  </si>
  <si>
    <t>Pedagógia, pszichológia,társadalomtudomány, informatika (43 kredit)</t>
  </si>
  <si>
    <t>A jelenkori társadalom és a gyermek</t>
  </si>
  <si>
    <t>Általános pedagógiai és didaktikai alapok</t>
  </si>
  <si>
    <t>Speciális pedagógiai ismeretek (8 kredit) (Felelős: Podráczky Judit PhD)</t>
  </si>
  <si>
    <t>Pedagógia-pszichológia komplex szigorlat</t>
  </si>
  <si>
    <t>szig</t>
  </si>
  <si>
    <t>Játékpedagógia és módszertana</t>
  </si>
  <si>
    <t>Bábjáték és módszertana</t>
  </si>
  <si>
    <t>Anyanyelvi kompetencia fejesztése 1.</t>
  </si>
  <si>
    <t>Anyanyelvi kompetencia fejesztése 2.</t>
  </si>
  <si>
    <t>Gyermekkultúra 1.</t>
  </si>
  <si>
    <t>Gyermekkultúra 2.</t>
  </si>
  <si>
    <t>Kötelezően választható tárgyak - Speciális szakmai ismeretek</t>
  </si>
  <si>
    <t>Az óvodai nevelés tevékenységformáinak módszertana</t>
  </si>
  <si>
    <t>Gyakorlati képzési modul</t>
  </si>
  <si>
    <t>Az óvodai zenei nevelés módszertana 1.</t>
  </si>
  <si>
    <t>Az óvodai zenei nevelés módszertana 2.</t>
  </si>
  <si>
    <t>Alapozó vizuális stúdiumok</t>
  </si>
  <si>
    <t>Alkotási gyakorlatok</t>
  </si>
  <si>
    <t>Rónai Gábor</t>
  </si>
  <si>
    <t>Doba László</t>
  </si>
  <si>
    <t>A testnevelés és mozgásfejlesztés elmélete</t>
  </si>
  <si>
    <t>A testnevelés és mozgásfejlesztés módszertana</t>
  </si>
  <si>
    <t>Hospitálás (bölcsőde, óvoda, iskola)</t>
  </si>
  <si>
    <t>Külső szakmai gyakorlat</t>
  </si>
  <si>
    <t>zv</t>
  </si>
  <si>
    <t>Gódor Alexandra</t>
  </si>
  <si>
    <t>Fináncz Judit PhD</t>
  </si>
  <si>
    <t>Érvényes: 2017. szeptembertől</t>
  </si>
  <si>
    <t>Kreatív alkotóműhely 1.</t>
  </si>
  <si>
    <t>Kreatív alkotóműhely 2.</t>
  </si>
  <si>
    <t>Nagyné Mandl Erika PhD</t>
  </si>
  <si>
    <t>Globalizáció és fenntarthatóság</t>
  </si>
  <si>
    <t>Környezetpedagógia</t>
  </si>
  <si>
    <t>Kutatások a neveléstudomámyban</t>
  </si>
  <si>
    <t>Petőné Csima Melinda PhD</t>
  </si>
  <si>
    <t>Kulturális és társadalmi különbségek</t>
  </si>
  <si>
    <t>Globális, regionális, lokális folyamatok a 21. században</t>
  </si>
  <si>
    <t>Az oktatás európai dimenziói</t>
  </si>
  <si>
    <t>Gyermekek a digitális világban</t>
  </si>
  <si>
    <t>Nyelvtan 1.</t>
  </si>
  <si>
    <t>Nyelvtan 2.</t>
  </si>
  <si>
    <t>Módszertan 1.</t>
  </si>
  <si>
    <t>Módszertan 2.</t>
  </si>
  <si>
    <t>Módszertan 3.</t>
  </si>
  <si>
    <t>Szabadon választható tárgyak</t>
  </si>
  <si>
    <t>Kötelező tárgyak (139 kredit)</t>
  </si>
  <si>
    <r>
      <rPr>
        <b/>
        <sz val="14"/>
        <rFont val="Arial"/>
        <family val="2"/>
        <charset val="238"/>
      </rPr>
      <t>Szabadon választható tárgyak</t>
    </r>
    <r>
      <rPr>
        <b/>
        <sz val="12"/>
        <rFont val="Arial"/>
        <family val="2"/>
        <charset val="238"/>
      </rPr>
      <t xml:space="preserve"> (9 kredit) </t>
    </r>
    <r>
      <rPr>
        <b/>
        <sz val="10"/>
        <rFont val="Arial"/>
        <family val="2"/>
        <charset val="238"/>
      </rPr>
      <t xml:space="preserve">- 9 kreditnyi tárgy teljesítése kötelező </t>
    </r>
  </si>
  <si>
    <t>Pedagógiai alapok ismeretkör (7 kredit) (Felelős: Albert Gábor PhD habil)</t>
  </si>
  <si>
    <t>Szombathelyiné Nyitrai Ágnes PhD</t>
  </si>
  <si>
    <t>Pedagógia-pszichológia komplex szigorlat (2 kredit) (Felelős: Szombathelyiné Nyitrai Ágnes PhD)</t>
  </si>
  <si>
    <t>Digitális kompetenciafejlesztés (3 kredit)  (Felelős: Barkóczy László PhD)</t>
  </si>
  <si>
    <t>Kis Jenőné Kenesei Éva PhD</t>
  </si>
  <si>
    <t>Ficzek Ferenc DLA</t>
  </si>
  <si>
    <t>A kisgyermekeket nevelő intézmények belső világa</t>
  </si>
  <si>
    <t>Család-bölcsőde kapcsolat, a szülői kompetencia támogatása</t>
  </si>
  <si>
    <t>Óvodai gyakorlat 2. (anyanyelvi és vizuális nevelés)</t>
  </si>
  <si>
    <t>Óvodai gyakorlat 1. (játék)</t>
  </si>
  <si>
    <t>Természettudományos és matematikai nevelés 1.</t>
  </si>
  <si>
    <t>Természettudományos és matematikai nevelés 2.</t>
  </si>
  <si>
    <t>Gyakorlati pszichológia az intézményes nevelésben; Kiemelt figyelmet igénylő gyermekek pedagógiája</t>
  </si>
  <si>
    <t>Zenei alapismeretek</t>
  </si>
  <si>
    <t>Testnevelés és sportrekreáció 1.</t>
  </si>
  <si>
    <t>Testnevelés és sportrekreáció 2.</t>
  </si>
  <si>
    <t>Óvodai gyakorlat 4. (ének-zene, mozgás)</t>
  </si>
  <si>
    <r>
      <t xml:space="preserve">Gyakorlati képzési modul (28 kredit)  </t>
    </r>
    <r>
      <rPr>
        <b/>
        <sz val="10"/>
        <rFont val="Arial"/>
        <family val="2"/>
        <charset val="238"/>
      </rPr>
      <t>-  a megadott óraszámok a teljes félévre vonatkoznak</t>
    </r>
  </si>
  <si>
    <t>Óvodai gyakorlat 4. (ének-zene, mozgás); Pedagógia-pszichológia komplex szigorlat</t>
  </si>
  <si>
    <t>Hospitálás (bölcsőde, óvoda, iskola); Játékpedagógia és módszertana</t>
  </si>
  <si>
    <t>Óvodai gyakorlat 1. (játék), Anyanyelvi kompetencia fejesztése 2.; Vizuális nevelés módszertana</t>
  </si>
  <si>
    <t>Óvodai gyakorlat 3. (külső világ tevékeny megismerése); Az óvodai zenei nevelés módszertana 2.; A testnevelés és mozgásfejlesztés módszertana</t>
  </si>
  <si>
    <t>Az óvoda-iskola átmenet modelljei és problémái</t>
  </si>
  <si>
    <t>Játék és tanulás</t>
  </si>
  <si>
    <t>Beszédgyakorlat 2.; Nyelvtan 2.</t>
  </si>
  <si>
    <t>Játéktevékenység és módszertana ismeretkör (6 kredit) (Felelős: Szombathelyiné Nyitrai Ágnes PhD)</t>
  </si>
  <si>
    <t>Anyanyelvi nevelés ismeretkör  (12 kredit) (Felelős: Gombos Péter PhD)</t>
  </si>
  <si>
    <t>Zenei nevelés ismeretkör (10 kredit) (Felelős: Nagyné Árgány Brigitta)</t>
  </si>
  <si>
    <t>Vizuális nevelés ismeretkör (10 kredit) (Felelős: Ficzek Ferenc DLA)</t>
  </si>
  <si>
    <t>Természettudományos és matematikai gondolkodás megalapozása ismeretkör (12 kredit) (Felelős: Kontra József PhD)</t>
  </si>
  <si>
    <t>Testnevelés alapjai és módszertana ismeretkör (8 kredit) (Felelős: Kiss Zoltán PhD)</t>
  </si>
  <si>
    <t>Komplex művészeti nevelés ismeretkör (11 kredit) (Felelős: Nagyné Mandl Erika PhD)</t>
  </si>
  <si>
    <t>Fenntarthatóságra nevelés ismeretkör (12 kredit) (Felelős: Bertalan Péter PhD habil)</t>
  </si>
  <si>
    <t>Bevezetés a neveléstudományi kutatásokba ismeretkör (8 kredit) (Felelős: Petőné Csima Melinda PhD)</t>
  </si>
  <si>
    <t>Nevelés és társadalom ismeretkör (12 kredit) (Felelős:Fináncz Judit PhD)</t>
  </si>
  <si>
    <t>Idegen nyelvi alapozás óvodai gyakorlathoz ismeretkör (12 kredit) (Felelős: Fekete Lilla Sára PhD)</t>
  </si>
  <si>
    <t>10/félév</t>
  </si>
  <si>
    <t>30/félév</t>
  </si>
  <si>
    <t>60/félév</t>
  </si>
  <si>
    <t>270/félév</t>
  </si>
  <si>
    <t>Színházi élmény feldolgozása</t>
  </si>
  <si>
    <t>Szabó Eszter PhD</t>
  </si>
  <si>
    <t>Mozgásterápia</t>
  </si>
  <si>
    <t>Sportanimáció</t>
  </si>
  <si>
    <t>Szerb György</t>
  </si>
  <si>
    <t>Kórus</t>
  </si>
  <si>
    <t>Dávid János</t>
  </si>
  <si>
    <t>Zenei készségfejlesztés</t>
  </si>
  <si>
    <t>Csoportos és egyéni önérvényesítő tréning 1.</t>
  </si>
  <si>
    <t>Csoportos és egyéni önérvényesítő tréning 2.</t>
  </si>
  <si>
    <t>Az óvodai nevelés tevékenységformáinak módszertana (58 kredit)</t>
  </si>
  <si>
    <r>
      <t xml:space="preserve">Kötelező tárgyak összesen </t>
    </r>
    <r>
      <rPr>
        <b/>
        <i/>
        <sz val="8"/>
        <rFont val="Calibri"/>
        <family val="2"/>
        <charset val="238"/>
        <scheme val="minor"/>
      </rPr>
      <t>(az óraszámok a szakmai gyakorlatot és a szakdolgozatot nem tartalmazzák)</t>
    </r>
  </si>
  <si>
    <t>Idegen nyelv (angol, német) (Felelős: Kopházi-Molnár Erzsébet dr. )</t>
  </si>
  <si>
    <t xml:space="preserve">Kopházi-Molnár Erzsébet dr. </t>
  </si>
  <si>
    <t>Angol/német nyelv az óvodában ismeretkör (9 kredit) (Felelős: Kopházi-Molnár Erzsébet dr. )</t>
  </si>
  <si>
    <t xml:space="preserve">Fekete Lilla Sára PhD és Kopházi-Molnár Erzsébet dr. </t>
  </si>
  <si>
    <t>Intézmény- és gyermekkortörténet</t>
  </si>
  <si>
    <t>Kora gyermekkor pedagógiája</t>
  </si>
  <si>
    <t>Színházértés I.</t>
  </si>
  <si>
    <t>Színházértés II.</t>
  </si>
  <si>
    <t>Színházértés III.</t>
  </si>
  <si>
    <t>A vizuális nevelés módszertana</t>
  </si>
  <si>
    <t>A külső világ megismerésének módszertana</t>
  </si>
  <si>
    <t>Óvodai gyakorlat 3. (a külső világ tevékeny megismerése)</t>
  </si>
  <si>
    <t xml:space="preserve">Szakmai idegen nyelv 1. </t>
  </si>
  <si>
    <t xml:space="preserve">Szakmai idegen nyelv 2. </t>
  </si>
  <si>
    <t xml:space="preserve">Szakmai idegen nyelv 3. </t>
  </si>
  <si>
    <t>Fejlődés és gondozás kora gyermekkorban</t>
  </si>
  <si>
    <t>Szakmai idegen nyelv</t>
  </si>
  <si>
    <t>Társadalomtudományi alapok ismeretkör (8 kredit) (Felelős: Molnár Gábor PhD )</t>
  </si>
  <si>
    <t>Pszichológiai alapok ismeretkör (8 kredit) (Felelős: Martin László PhD)</t>
  </si>
  <si>
    <t>Pszichológia a pedagógiában ismeretkör (7 kredit) (Felelős: József István PhD)</t>
  </si>
  <si>
    <t>Pedagógia, pszichológia, társadalomtudomány, informatika</t>
  </si>
  <si>
    <t>Óvodai gyakorlat 2. (anyanyelvi és vizuális nevelés); A külső világ megismerésének módszertana</t>
  </si>
  <si>
    <t>Az átmenetek pedagógiai támogatása</t>
  </si>
  <si>
    <t>Szakdolgozat-készítés 1. (forráskezelés)</t>
  </si>
  <si>
    <t>Szakdolgozat-készítés 2. (pedagógiai kutatás módszertana)</t>
  </si>
  <si>
    <t>Szakdolgozat-készítés 3.</t>
  </si>
  <si>
    <r>
      <t xml:space="preserve">Szakdolgozat-készítés (10 kredit) </t>
    </r>
    <r>
      <rPr>
        <b/>
        <sz val="10"/>
        <rFont val="Arial"/>
        <family val="2"/>
        <charset val="238"/>
      </rPr>
      <t>(Felelős: Domokos Áron PhD) -  a megadott óraszámok a teljes félévre vonatkoznak</t>
    </r>
  </si>
  <si>
    <t>Gyógypedagógiai alapismeretek</t>
  </si>
  <si>
    <t xml:space="preserve">Koragyermekkori intervenció </t>
  </si>
  <si>
    <t>Koragyermekkori képesség kibontakoztatás</t>
  </si>
  <si>
    <t>Matematika és Informatika Tanszék</t>
  </si>
  <si>
    <t>Egészségnevelés, egészségfejlesztés</t>
  </si>
  <si>
    <t>Tanulmányi kirándulások szervezése</t>
  </si>
  <si>
    <t>Speciális szakmai ismeretek 1. (32 kredit)</t>
  </si>
  <si>
    <t>Speciális szakmai ismeretek 2. (32 kredit)</t>
  </si>
  <si>
    <t>Speciális szakmai ismeretek 4. (32 kredit)</t>
  </si>
  <si>
    <t>Modul összesítés</t>
  </si>
  <si>
    <t>Speciális szakmai ismeretek 3. (33 kredit)</t>
  </si>
  <si>
    <t>Speciális szakmai ismeretek 5. (33 kredit)</t>
  </si>
  <si>
    <t>Speciális szakmai ismeretek 6. (33 kredit)</t>
  </si>
  <si>
    <t>Gelencsérné Bakó Márta PhD</t>
  </si>
  <si>
    <t>A koragyermekkori nevelés kiemelt kérdéskörei ismeretkör (12 kredit) (Felelős: Gelencsérné Bakó Márta PhD)</t>
  </si>
  <si>
    <t>Komlósi Veronika</t>
  </si>
  <si>
    <t>2BTTU1EAK00017</t>
  </si>
  <si>
    <t>2BTTU1JTG00000</t>
  </si>
  <si>
    <t>2BTTU1DPE00017</t>
  </si>
  <si>
    <t>2BPPS1APS00017</t>
  </si>
  <si>
    <t>2BPPS1AFE00017</t>
  </si>
  <si>
    <t>2BPPS1PEM00017</t>
  </si>
  <si>
    <t>2BPPS1GYP00017</t>
  </si>
  <si>
    <t>2BPPS1ING00017</t>
  </si>
  <si>
    <t>2BPPS1APD00017</t>
  </si>
  <si>
    <t>2BPPS1KGY00017</t>
  </si>
  <si>
    <t>2BPPS1KGP00017</t>
  </si>
  <si>
    <t>2BPPS1PPS00017</t>
  </si>
  <si>
    <t>2BPPS1JPM00017</t>
  </si>
  <si>
    <t>2BPPS1BJM00017</t>
  </si>
  <si>
    <t>2BMAG1AKF10017</t>
  </si>
  <si>
    <t>2BMAG1AKF20017</t>
  </si>
  <si>
    <t>2BMAG1GYK10017</t>
  </si>
  <si>
    <t>2BMAG1GYK20017</t>
  </si>
  <si>
    <t>2BSZT1ZEA00017</t>
  </si>
  <si>
    <t>2BSZT1ZNM10017</t>
  </si>
  <si>
    <t>2BSZT1ZNM20017</t>
  </si>
  <si>
    <t>2BSZT1AVS00017</t>
  </si>
  <si>
    <t>2BSZT1VNM00017</t>
  </si>
  <si>
    <t>2BSZT1AGY00017</t>
  </si>
  <si>
    <t>2BPPS1TMN10017</t>
  </si>
  <si>
    <t>2BPPS1TMN20017</t>
  </si>
  <si>
    <t>2BSZT1KVM00017</t>
  </si>
  <si>
    <t>0BSIK1TS100017</t>
  </si>
  <si>
    <t>0BSKI1TS200017</t>
  </si>
  <si>
    <t>0BSKI1TME00017</t>
  </si>
  <si>
    <t>0BSKI1TMM00017</t>
  </si>
  <si>
    <t>2BPPS1HOS00017</t>
  </si>
  <si>
    <t>2BPPS1OGY10017</t>
  </si>
  <si>
    <t>2BPPS1OGY20017</t>
  </si>
  <si>
    <t>2BPPS1OGY30017</t>
  </si>
  <si>
    <t>2BPPS1OGY40017</t>
  </si>
  <si>
    <t>2BPPS1SGY00017</t>
  </si>
  <si>
    <t>0BICS1SN100017</t>
  </si>
  <si>
    <t>0BICS1SN200017</t>
  </si>
  <si>
    <t>0BICS1SN300017</t>
  </si>
  <si>
    <t>0BICS1SIG00017</t>
  </si>
  <si>
    <t>2BMAG1SD100017</t>
  </si>
  <si>
    <t>2BPPS1SD200017</t>
  </si>
  <si>
    <t>2BMAG1SZ300017</t>
  </si>
  <si>
    <t>2BPPS1OAM00017</t>
  </si>
  <si>
    <t>2BPPS1APT10017</t>
  </si>
  <si>
    <t>2BPPS1JÁT00017</t>
  </si>
  <si>
    <t>2BPPS1KAM10017</t>
  </si>
  <si>
    <t>2BPPS1KAM20017</t>
  </si>
  <si>
    <t>2BGYP1GYI00017</t>
  </si>
  <si>
    <t>2BPPS1FGG00017</t>
  </si>
  <si>
    <t>2BPPS1KNI00017</t>
  </si>
  <si>
    <t>2BPPS1KOT00017</t>
  </si>
  <si>
    <t>2BSZT1FNA00017</t>
  </si>
  <si>
    <t>2BTTU1GLF00017</t>
  </si>
  <si>
    <t>2BSZT1KÖP00017</t>
  </si>
  <si>
    <t>2BPPS1KNE00017</t>
  </si>
  <si>
    <t>0BICS1OSN00017</t>
  </si>
  <si>
    <t>2BPPS1KTK00017</t>
  </si>
  <si>
    <t>2BTTU1GRL00017</t>
  </si>
  <si>
    <t>2BPPS1OKD00017</t>
  </si>
  <si>
    <t>2BTTU1GDV00017</t>
  </si>
  <si>
    <t>0BICS1BGY10017</t>
  </si>
  <si>
    <t>0BICS1BGY20017</t>
  </si>
  <si>
    <t>0BICS1NYE10017</t>
  </si>
  <si>
    <t>0BICS1NYE20017</t>
  </si>
  <si>
    <t>0BICS1MOD10017</t>
  </si>
  <si>
    <t>0BICS1MOD20017</t>
  </si>
  <si>
    <t>0BICS1MOD30017</t>
  </si>
  <si>
    <t>2BSZT3ZKF00017</t>
  </si>
  <si>
    <t>2BPPS3KOL00000</t>
  </si>
  <si>
    <t>0BICS3ELK00000</t>
  </si>
  <si>
    <t>0BICS3MS400000</t>
  </si>
  <si>
    <t>2BMAG3SZI10017</t>
  </si>
  <si>
    <t>2BMAG3SZI20017</t>
  </si>
  <si>
    <t>2BMAG3SZI30017</t>
  </si>
  <si>
    <t>2BSZT3SZEF0017</t>
  </si>
  <si>
    <t>2BSZT3CSE10017</t>
  </si>
  <si>
    <t>2BSZT3CSE20017</t>
  </si>
  <si>
    <t>2BSKI3TTÁ00017</t>
  </si>
  <si>
    <t>2BSKI3NYT00017</t>
  </si>
  <si>
    <t>0BSKI3LAB00017</t>
  </si>
  <si>
    <t>0BSCS1ÚSZ00000</t>
  </si>
  <si>
    <t>0BSKI3TŰS00017</t>
  </si>
  <si>
    <t>0BSKI3KOR00017</t>
  </si>
  <si>
    <t>0BSKI3ÜTS00017</t>
  </si>
  <si>
    <t>0BSKI3AER00017</t>
  </si>
  <si>
    <t>0BSKI3MTR00017</t>
  </si>
  <si>
    <t>0BSKI3SAN00017</t>
  </si>
  <si>
    <t>2BSZT3ZEA00017</t>
  </si>
  <si>
    <t>2BSZT3KOR00017</t>
  </si>
  <si>
    <t>2BMAG3DRP00017</t>
  </si>
  <si>
    <t>2BMAG3MID10017</t>
  </si>
  <si>
    <t>2BMAG3MID20017</t>
  </si>
  <si>
    <t>2BMAG3VIR00017</t>
  </si>
  <si>
    <t>2BMAG3EKP00017</t>
  </si>
  <si>
    <t>2BMAG3FBM00017</t>
  </si>
  <si>
    <t>2BMAG3NYH00017</t>
  </si>
  <si>
    <t>2BMAG3BÍS00017</t>
  </si>
  <si>
    <t>2BSZT3KÖN00017</t>
  </si>
  <si>
    <t>2BSZT3KKU00017</t>
  </si>
  <si>
    <t>2BSZT3OKT00017</t>
  </si>
  <si>
    <t>2BSZT3HTT00017</t>
  </si>
  <si>
    <t>2BSZT3ISK00017</t>
  </si>
  <si>
    <t>2BSZT3MÉM00017</t>
  </si>
  <si>
    <t>2BSZT3TAK00017</t>
  </si>
  <si>
    <t>2BSZT3MFÖ00017</t>
  </si>
  <si>
    <t>Alkalmazott pszichológia az intézményes nevelésben</t>
  </si>
  <si>
    <t>Anyanyelvi kompetencia fejlesztése 1.</t>
  </si>
  <si>
    <t>Anyanyelvi kompetencia fejlesztése 2.</t>
  </si>
  <si>
    <r>
      <t>Speciális szakmai ismeretek (</t>
    </r>
    <r>
      <rPr>
        <b/>
        <sz val="14"/>
        <rFont val="Arial"/>
        <family val="2"/>
        <charset val="238"/>
      </rPr>
      <t>Kötelezően választható tárgyak)</t>
    </r>
    <r>
      <rPr>
        <b/>
        <sz val="12"/>
        <rFont val="Arial"/>
        <family val="2"/>
        <charset val="238"/>
      </rPr>
      <t xml:space="preserve"> - Egy speciális szakmai ismeretek modul választása kötelező</t>
    </r>
    <r>
      <rPr>
        <b/>
        <strike/>
        <sz val="12"/>
        <color rgb="FFFF0000"/>
        <rFont val="Arial"/>
        <family val="2"/>
        <charset val="238"/>
      </rPr>
      <t/>
    </r>
  </si>
  <si>
    <t>Az óvoda-iskola átmenet kérdései ismeretkör (9 kredit) (Felelős: Bencéné Fekete Andrea PhD)</t>
  </si>
  <si>
    <t>Kisgyermeknevelés ismeretkör (9 kredit) (Felelős: Szombathelyiné Nyitrai Ágnes PhD)</t>
  </si>
  <si>
    <t>A fenntarthatóságra nevelés természettudományos alapjai</t>
  </si>
  <si>
    <t>Beszédgyakorlat és óvodai hospitálás 1.</t>
  </si>
  <si>
    <t>Beszédgyakorlat és óvodai hospitálás 2.</t>
  </si>
  <si>
    <t>Magyarország természeti és kulturális értékei</t>
  </si>
  <si>
    <t>Value, autonomy and critical thinking</t>
  </si>
  <si>
    <t>Present-day society and the child</t>
  </si>
  <si>
    <t>Digital pedagogy</t>
  </si>
  <si>
    <t>General psychology</t>
  </si>
  <si>
    <t>Human development</t>
  </si>
  <si>
    <t>Mental hygiene of teachers</t>
  </si>
  <si>
    <t>History of instituitons and infancy</t>
  </si>
  <si>
    <t>General pedagogy and basics of didactics</t>
  </si>
  <si>
    <t>Pedagogy of early childhood</t>
  </si>
  <si>
    <t>Pedagogy of children in need of special attention</t>
  </si>
  <si>
    <t>Pedagogy - psychology complex final exam</t>
  </si>
  <si>
    <t>Pedagogy and methodology of playing</t>
  </si>
  <si>
    <t>Puppet show and its methodology</t>
  </si>
  <si>
    <t>Development of mother tongue competences 1.</t>
  </si>
  <si>
    <t>Development of mother tongue competences 2.</t>
  </si>
  <si>
    <t>Children's culture 1.</t>
  </si>
  <si>
    <t>Children's culture 2.</t>
  </si>
  <si>
    <t>Basics of music</t>
  </si>
  <si>
    <t>Methodology of music education in kindergarten 1.</t>
  </si>
  <si>
    <t>Methodology of music education in kindergarten 2.</t>
  </si>
  <si>
    <t>Preparatory visual studies</t>
  </si>
  <si>
    <t>Methodology ofvisual education</t>
  </si>
  <si>
    <t>Creative practice</t>
  </si>
  <si>
    <t>Scientific and mathematical education 1.</t>
  </si>
  <si>
    <t>Scientific and mathematical education 2.</t>
  </si>
  <si>
    <t>Methodology of the cognition of the outer world</t>
  </si>
  <si>
    <t>Physical education and sport recreation 1.</t>
  </si>
  <si>
    <t>Physical education and sport recreation 2.</t>
  </si>
  <si>
    <t>Theory of physical education and physical development</t>
  </si>
  <si>
    <t>Methodology of physical education and physical development</t>
  </si>
  <si>
    <t>Observation (nursery, kindergarten, primary school)</t>
  </si>
  <si>
    <t>Kindergarten practice 1. (playing)</t>
  </si>
  <si>
    <t>Kindergarten practice 2. (mother tongue and visual education)</t>
  </si>
  <si>
    <t>Kindergarten practice 3. (active cognition of the outer world)</t>
  </si>
  <si>
    <t>Kindergarten practice 4. (singing-music, motion)</t>
  </si>
  <si>
    <t>Outer professional practice</t>
  </si>
  <si>
    <t>Professional foreign language 1.</t>
  </si>
  <si>
    <t>Professional foreign language 2.</t>
  </si>
  <si>
    <t>Professional foreign language 3.</t>
  </si>
  <si>
    <t>Professional foreign language final exam</t>
  </si>
  <si>
    <t>Dissertation preparation 1. (handling of source material)</t>
  </si>
  <si>
    <t>Dissertation preparation 2. (methodology of pedagogical research)</t>
  </si>
  <si>
    <t>Dissertation preparation 3.</t>
  </si>
  <si>
    <t>Models and problems of transition from kindergarten to school</t>
  </si>
  <si>
    <t>Pedagogical support of transitions</t>
  </si>
  <si>
    <t>Playing and learning</t>
  </si>
  <si>
    <t>Creative art workshop 1.</t>
  </si>
  <si>
    <t>Creative art workshop 2.</t>
  </si>
  <si>
    <t>Methodology 1.</t>
  </si>
  <si>
    <t>Methodology 2.</t>
  </si>
  <si>
    <t>Methodology 3.</t>
  </si>
  <si>
    <t>Grammar 1.</t>
  </si>
  <si>
    <t>Grammar 2.</t>
  </si>
  <si>
    <t>Cultural and social differences</t>
  </si>
  <si>
    <t>Global, regional, local processes in the 21st century</t>
  </si>
  <si>
    <t>European dimensions of education</t>
  </si>
  <si>
    <t>Children in the digital world</t>
  </si>
  <si>
    <t>Researches in pedagogy</t>
  </si>
  <si>
    <t>Professional foreign language</t>
  </si>
  <si>
    <t>Scientific bases of sustinability education</t>
  </si>
  <si>
    <t>Globalization and sustainability</t>
  </si>
  <si>
    <t>Environment pedagogy</t>
  </si>
  <si>
    <t>Development and nursing in infancy</t>
  </si>
  <si>
    <t>Inner world of  institutions educating infants</t>
  </si>
  <si>
    <t>Parent - nursery connection, supporting parent competences</t>
  </si>
  <si>
    <t>Music skill development</t>
  </si>
  <si>
    <t>Special college</t>
  </si>
  <si>
    <t xml:space="preserve">Preparation for professional foreign language </t>
  </si>
  <si>
    <t>Professional foreign language 4.</t>
  </si>
  <si>
    <t>Performance analysis I.</t>
  </si>
  <si>
    <t>Performance anlysis II.</t>
  </si>
  <si>
    <t>Performance analysis III.</t>
  </si>
  <si>
    <t>Elaboration of a theatrical performance</t>
  </si>
  <si>
    <t>Group and individual assertiveness training 1.</t>
  </si>
  <si>
    <t>Group and individual assertiveness training 2.</t>
  </si>
  <si>
    <t>Organization, leading winter camps</t>
  </si>
  <si>
    <t>Organization, leading summer camps</t>
  </si>
  <si>
    <t>Ball games</t>
  </si>
  <si>
    <t>Swimming</t>
  </si>
  <si>
    <t>Sports done in nature</t>
  </si>
  <si>
    <t>Skating</t>
  </si>
  <si>
    <t>Racquet sports</t>
  </si>
  <si>
    <t>Aerobics</t>
  </si>
  <si>
    <t>Physical therapy</t>
  </si>
  <si>
    <t>Sport animation</t>
  </si>
  <si>
    <t>Music creative workshop</t>
  </si>
  <si>
    <t>Choir</t>
  </si>
  <si>
    <t>Drama pedagogy methods</t>
  </si>
  <si>
    <t>Methods of teaching Hungarian as a foreign language 1.</t>
  </si>
  <si>
    <t>Methods of teaching Hungarian as a foreign language 2.</t>
  </si>
  <si>
    <t>Literature and visuality</t>
  </si>
  <si>
    <t>Different cultures - common problems</t>
  </si>
  <si>
    <t>Developmental bibliotherapy methods</t>
  </si>
  <si>
    <t>Language drawbacks, remedial language</t>
  </si>
  <si>
    <t>Compilation of oral and written texts</t>
  </si>
  <si>
    <t>Education for transporz</t>
  </si>
  <si>
    <t>Environment culture</t>
  </si>
  <si>
    <t>Education technology</t>
  </si>
  <si>
    <t>Housekeeping</t>
  </si>
  <si>
    <t>School gardens</t>
  </si>
  <si>
    <t>Mathematics and art</t>
  </si>
  <si>
    <t>Health education, health development</t>
  </si>
  <si>
    <t>Organising and managing study trips</t>
  </si>
  <si>
    <t>Natural and Cultural Treasures of Hungary</t>
  </si>
  <si>
    <t>2BPPS2EEF00017</t>
  </si>
  <si>
    <t>2BGYI2KGI00017</t>
  </si>
  <si>
    <t>2BGYP2KOF00017</t>
  </si>
  <si>
    <t>Applied psychology in institutional education</t>
  </si>
  <si>
    <t>Basics of special needs education</t>
  </si>
  <si>
    <t>Early childhood intervention</t>
  </si>
  <si>
    <t>Early childhood skill development</t>
  </si>
  <si>
    <t>Language practice 1.</t>
  </si>
  <si>
    <t>Language practice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</si>
</sst>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name val="Calibri"/>
      <family val="2"/>
      <charset val="238"/>
    </font>
    <font>
      <b/>
      <i/>
      <sz val="8"/>
      <name val="Calibri"/>
      <family val="2"/>
      <charset val="238"/>
      <scheme val="minor"/>
    </font>
    <font>
      <b/>
      <strike/>
      <sz val="12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</fills>
  <borders count="6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1" fillId="5" borderId="0" applyNumberFormat="0" applyBorder="0" applyAlignment="0" applyProtection="0"/>
    <xf numFmtId="0" fontId="13" fillId="6" borderId="0" applyNumberFormat="0" applyBorder="0" applyAlignment="0" applyProtection="0"/>
  </cellStyleXfs>
  <cellXfs count="226">
    <xf numFmtId="0" fontId="0" fillId="0" borderId="0" xfId="0"/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shrinkToFit="1"/>
    </xf>
    <xf numFmtId="0" fontId="5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" fontId="4" fillId="0" borderId="4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left" vertical="center"/>
    </xf>
    <xf numFmtId="1" fontId="4" fillId="0" borderId="6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0" xfId="0" applyFont="1" applyBorder="1"/>
    <xf numFmtId="0" fontId="7" fillId="3" borderId="1" xfId="0" applyFont="1" applyFill="1" applyBorder="1" applyAlignment="1">
      <alignment horizontal="left" vertical="center"/>
    </xf>
    <xf numFmtId="1" fontId="7" fillId="3" borderId="2" xfId="0" applyNumberFormat="1" applyFont="1" applyFill="1" applyBorder="1" applyAlignment="1">
      <alignment horizontal="center" vertical="center" shrinkToFit="1"/>
    </xf>
    <xf numFmtId="0" fontId="4" fillId="0" borderId="0" xfId="0" applyFont="1" applyFill="1"/>
    <xf numFmtId="1" fontId="4" fillId="0" borderId="0" xfId="0" applyNumberFormat="1" applyFont="1" applyFill="1"/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4" fillId="0" borderId="25" xfId="0" applyFont="1" applyBorder="1"/>
    <xf numFmtId="0" fontId="4" fillId="0" borderId="3" xfId="0" applyFont="1" applyFill="1" applyBorder="1" applyAlignment="1">
      <alignment vertical="center" shrinkToFit="1"/>
    </xf>
    <xf numFmtId="0" fontId="4" fillId="0" borderId="26" xfId="0" applyFont="1" applyBorder="1"/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7" xfId="0" applyFont="1" applyBorder="1"/>
    <xf numFmtId="0" fontId="4" fillId="0" borderId="28" xfId="0" applyFont="1" applyBorder="1"/>
    <xf numFmtId="0" fontId="4" fillId="0" borderId="30" xfId="0" applyFont="1" applyBorder="1"/>
    <xf numFmtId="0" fontId="4" fillId="0" borderId="29" xfId="0" applyFont="1" applyBorder="1"/>
    <xf numFmtId="0" fontId="4" fillId="0" borderId="31" xfId="0" applyFont="1" applyBorder="1"/>
    <xf numFmtId="0" fontId="4" fillId="0" borderId="3" xfId="0" applyFont="1" applyBorder="1"/>
    <xf numFmtId="0" fontId="4" fillId="0" borderId="31" xfId="0" applyFont="1" applyFill="1" applyBorder="1" applyAlignment="1">
      <alignment horizontal="left" vertical="center" shrinkToFit="1"/>
    </xf>
    <xf numFmtId="0" fontId="4" fillId="0" borderId="26" xfId="0" applyFont="1" applyFill="1" applyBorder="1" applyAlignment="1">
      <alignment vertical="center" shrinkToFit="1"/>
    </xf>
    <xf numFmtId="49" fontId="4" fillId="0" borderId="26" xfId="0" applyNumberFormat="1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left" vertical="center"/>
    </xf>
    <xf numFmtId="0" fontId="4" fillId="0" borderId="26" xfId="0" applyFont="1" applyFill="1" applyBorder="1"/>
    <xf numFmtId="0" fontId="4" fillId="0" borderId="5" xfId="0" applyFont="1" applyFill="1" applyBorder="1" applyAlignment="1">
      <alignment horizontal="left" vertical="center" shrinkToFit="1"/>
    </xf>
    <xf numFmtId="49" fontId="4" fillId="0" borderId="5" xfId="0" applyNumberFormat="1" applyFont="1" applyFill="1" applyBorder="1" applyAlignment="1">
      <alignment horizontal="center" vertical="center" shrinkToFit="1"/>
    </xf>
    <xf numFmtId="0" fontId="4" fillId="0" borderId="3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shrinkToFit="1"/>
    </xf>
    <xf numFmtId="0" fontId="7" fillId="3" borderId="1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shrinkToFit="1"/>
    </xf>
    <xf numFmtId="49" fontId="4" fillId="0" borderId="11" xfId="0" applyNumberFormat="1" applyFont="1" applyFill="1" applyBorder="1" applyAlignment="1">
      <alignment horizontal="center" vertical="center" shrinkToFit="1"/>
    </xf>
    <xf numFmtId="0" fontId="4" fillId="0" borderId="30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shrinkToFit="1"/>
    </xf>
    <xf numFmtId="0" fontId="4" fillId="0" borderId="24" xfId="0" applyFont="1" applyFill="1" applyBorder="1" applyAlignment="1">
      <alignment horizontal="left" vertical="center" shrinkToFit="1"/>
    </xf>
    <xf numFmtId="0" fontId="4" fillId="0" borderId="7" xfId="0" applyFont="1" applyFill="1" applyBorder="1" applyAlignment="1">
      <alignment vertical="center" shrinkToFit="1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4" fillId="0" borderId="45" xfId="0" applyFont="1" applyFill="1" applyBorder="1" applyAlignment="1">
      <alignment horizontal="left" vertical="center"/>
    </xf>
    <xf numFmtId="0" fontId="4" fillId="0" borderId="46" xfId="0" applyFont="1" applyFill="1" applyBorder="1" applyAlignment="1">
      <alignment horizontal="left" vertical="center" shrinkToFit="1"/>
    </xf>
    <xf numFmtId="0" fontId="4" fillId="0" borderId="26" xfId="0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4" xfId="0" applyFont="1" applyFill="1" applyBorder="1"/>
    <xf numFmtId="0" fontId="4" fillId="0" borderId="8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7" fillId="3" borderId="47" xfId="0" applyFont="1" applyFill="1" applyBorder="1" applyAlignment="1">
      <alignment horizontal="center" vertical="center"/>
    </xf>
    <xf numFmtId="0" fontId="7" fillId="3" borderId="48" xfId="0" applyFont="1" applyFill="1" applyBorder="1" applyAlignment="1">
      <alignment horizontal="center" vertical="center"/>
    </xf>
    <xf numFmtId="0" fontId="7" fillId="3" borderId="49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50" xfId="0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 shrinkToFit="1"/>
    </xf>
    <xf numFmtId="0" fontId="4" fillId="0" borderId="27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vertical="center" shrinkToFit="1"/>
    </xf>
    <xf numFmtId="0" fontId="4" fillId="0" borderId="1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8" fillId="0" borderId="34" xfId="0" applyFont="1" applyFill="1" applyBorder="1"/>
    <xf numFmtId="0" fontId="8" fillId="0" borderId="16" xfId="0" applyFont="1" applyFill="1" applyBorder="1"/>
    <xf numFmtId="0" fontId="8" fillId="0" borderId="17" xfId="0" applyFont="1" applyFill="1" applyBorder="1"/>
    <xf numFmtId="0" fontId="7" fillId="3" borderId="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vertical="center" wrapText="1"/>
    </xf>
    <xf numFmtId="0" fontId="4" fillId="0" borderId="51" xfId="0" applyFont="1" applyFill="1" applyBorder="1" applyAlignment="1">
      <alignment horizontal="left" vertical="center" shrinkToFit="1"/>
    </xf>
    <xf numFmtId="0" fontId="4" fillId="0" borderId="21" xfId="0" applyFont="1" applyFill="1" applyBorder="1" applyAlignment="1">
      <alignment horizontal="center" vertical="center"/>
    </xf>
    <xf numFmtId="0" fontId="7" fillId="3" borderId="39" xfId="0" applyFont="1" applyFill="1" applyBorder="1" applyAlignment="1">
      <alignment horizontal="center" vertical="center"/>
    </xf>
    <xf numFmtId="0" fontId="7" fillId="3" borderId="4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shrinkToFit="1"/>
    </xf>
    <xf numFmtId="0" fontId="4" fillId="0" borderId="8" xfId="0" applyFont="1" applyFill="1" applyBorder="1" applyAlignment="1">
      <alignment horizontal="left" vertical="center" shrinkToFit="1"/>
    </xf>
    <xf numFmtId="0" fontId="7" fillId="3" borderId="57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vertical="center" shrinkToFit="1"/>
    </xf>
    <xf numFmtId="0" fontId="4" fillId="0" borderId="53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vertical="center" shrinkToFit="1"/>
    </xf>
    <xf numFmtId="0" fontId="4" fillId="0" borderId="58" xfId="0" applyFont="1" applyFill="1" applyBorder="1" applyAlignment="1">
      <alignment horizontal="center" vertical="center"/>
    </xf>
    <xf numFmtId="0" fontId="4" fillId="0" borderId="55" xfId="0" applyFont="1" applyFill="1" applyBorder="1" applyAlignment="1">
      <alignment horizontal="center" vertical="center"/>
    </xf>
    <xf numFmtId="0" fontId="4" fillId="0" borderId="59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shrinkToFit="1"/>
    </xf>
    <xf numFmtId="0" fontId="7" fillId="0" borderId="9" xfId="0" applyFont="1" applyFill="1" applyBorder="1" applyAlignment="1">
      <alignment horizontal="center" vertical="center"/>
    </xf>
    <xf numFmtId="0" fontId="12" fillId="5" borderId="36" xfId="1" applyFont="1" applyBorder="1" applyAlignment="1">
      <alignment horizontal="center" vertical="center"/>
    </xf>
    <xf numFmtId="0" fontId="12" fillId="5" borderId="22" xfId="1" applyFont="1" applyBorder="1" applyAlignment="1">
      <alignment horizontal="center" vertical="center"/>
    </xf>
    <xf numFmtId="0" fontId="12" fillId="5" borderId="1" xfId="1" applyFont="1" applyBorder="1" applyAlignment="1">
      <alignment horizontal="left" vertical="center" shrinkToFit="1"/>
    </xf>
    <xf numFmtId="0" fontId="12" fillId="5" borderId="39" xfId="1" applyFont="1" applyBorder="1" applyAlignment="1">
      <alignment horizontal="center" vertical="center"/>
    </xf>
    <xf numFmtId="0" fontId="12" fillId="5" borderId="50" xfId="1" applyFont="1" applyBorder="1" applyAlignment="1">
      <alignment horizontal="center" vertical="center"/>
    </xf>
    <xf numFmtId="0" fontId="12" fillId="5" borderId="37" xfId="1" applyFont="1" applyBorder="1" applyAlignment="1">
      <alignment horizontal="center" vertical="center"/>
    </xf>
    <xf numFmtId="0" fontId="12" fillId="5" borderId="57" xfId="1" applyFont="1" applyBorder="1" applyAlignment="1">
      <alignment horizontal="center" vertical="center"/>
    </xf>
    <xf numFmtId="0" fontId="12" fillId="5" borderId="40" xfId="1" applyFont="1" applyBorder="1" applyAlignment="1">
      <alignment horizontal="center" vertical="center"/>
    </xf>
    <xf numFmtId="0" fontId="12" fillId="5" borderId="38" xfId="1" applyFont="1" applyBorder="1" applyAlignment="1">
      <alignment horizontal="center" vertical="center"/>
    </xf>
    <xf numFmtId="0" fontId="12" fillId="5" borderId="47" xfId="1" applyFont="1" applyBorder="1" applyAlignment="1">
      <alignment horizontal="center" vertical="center"/>
    </xf>
    <xf numFmtId="0" fontId="12" fillId="5" borderId="48" xfId="1" applyFont="1" applyBorder="1" applyAlignment="1">
      <alignment horizontal="center" vertical="center"/>
    </xf>
    <xf numFmtId="0" fontId="12" fillId="5" borderId="49" xfId="1" applyFont="1" applyBorder="1" applyAlignment="1">
      <alignment horizontal="center" vertical="center"/>
    </xf>
    <xf numFmtId="0" fontId="12" fillId="5" borderId="2" xfId="1" applyFont="1" applyBorder="1" applyAlignment="1">
      <alignment horizontal="center" vertical="center"/>
    </xf>
    <xf numFmtId="0" fontId="12" fillId="5" borderId="1" xfId="1" applyFont="1" applyBorder="1" applyAlignment="1">
      <alignment horizontal="center" vertical="center"/>
    </xf>
    <xf numFmtId="0" fontId="12" fillId="0" borderId="0" xfId="0" applyFont="1"/>
    <xf numFmtId="0" fontId="4" fillId="0" borderId="5" xfId="0" applyFont="1" applyFill="1" applyBorder="1" applyAlignment="1">
      <alignment vertical="center"/>
    </xf>
    <xf numFmtId="0" fontId="4" fillId="0" borderId="3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60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49" fontId="4" fillId="0" borderId="7" xfId="0" applyNumberFormat="1" applyFont="1" applyFill="1" applyBorder="1" applyAlignment="1">
      <alignment horizontal="center" vertical="center" shrinkToFit="1"/>
    </xf>
    <xf numFmtId="49" fontId="14" fillId="0" borderId="5" xfId="2" applyNumberFormat="1" applyFont="1" applyFill="1" applyBorder="1" applyAlignment="1">
      <alignment horizontal="center" vertical="center" shrinkToFit="1"/>
    </xf>
    <xf numFmtId="49" fontId="14" fillId="0" borderId="26" xfId="2" applyNumberFormat="1" applyFont="1" applyFill="1" applyBorder="1" applyAlignment="1">
      <alignment horizontal="center" vertical="center" shrinkToFit="1"/>
    </xf>
    <xf numFmtId="0" fontId="4" fillId="0" borderId="26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61" xfId="0" applyFont="1" applyFill="1" applyBorder="1" applyAlignment="1">
      <alignment horizontal="left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center"/>
    </xf>
    <xf numFmtId="0" fontId="7" fillId="3" borderId="62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7" fillId="0" borderId="0" xfId="0" applyFont="1"/>
    <xf numFmtId="0" fontId="3" fillId="0" borderId="0" xfId="0" applyFont="1"/>
    <xf numFmtId="0" fontId="4" fillId="0" borderId="49" xfId="0" applyFont="1" applyBorder="1" applyAlignment="1">
      <alignment vertical="center"/>
    </xf>
    <xf numFmtId="0" fontId="4" fillId="0" borderId="3" xfId="0" applyFont="1" applyFill="1" applyBorder="1" applyAlignment="1">
      <alignment horizontal="left" vertical="center" shrinkToFit="1"/>
    </xf>
    <xf numFmtId="0" fontId="4" fillId="0" borderId="56" xfId="0" applyFont="1" applyBorder="1" applyAlignment="1">
      <alignment vertical="center"/>
    </xf>
    <xf numFmtId="0" fontId="4" fillId="0" borderId="26" xfId="0" applyFont="1" applyFill="1" applyBorder="1" applyAlignment="1">
      <alignment horizontal="left" vertical="center" shrinkToFit="1"/>
    </xf>
    <xf numFmtId="0" fontId="4" fillId="0" borderId="63" xfId="0" applyFont="1" applyBorder="1" applyAlignment="1">
      <alignment vertical="center"/>
    </xf>
    <xf numFmtId="0" fontId="4" fillId="0" borderId="13" xfId="0" applyFont="1" applyFill="1" applyBorder="1" applyAlignment="1">
      <alignment vertical="center" shrinkToFit="1"/>
    </xf>
    <xf numFmtId="0" fontId="4" fillId="0" borderId="24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45" xfId="0" applyFont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vertical="center" shrinkToFit="1"/>
    </xf>
    <xf numFmtId="0" fontId="4" fillId="0" borderId="31" xfId="0" applyFont="1" applyFill="1" applyBorder="1" applyAlignment="1">
      <alignment vertical="center" shrinkToFit="1"/>
    </xf>
    <xf numFmtId="0" fontId="7" fillId="3" borderId="22" xfId="0" applyFont="1" applyFill="1" applyBorder="1" applyAlignment="1">
      <alignment horizontal="left" vertical="center" shrinkToFit="1"/>
    </xf>
    <xf numFmtId="0" fontId="12" fillId="5" borderId="22" xfId="1" applyFont="1" applyBorder="1" applyAlignment="1">
      <alignment horizontal="left" vertical="center" shrinkToFit="1"/>
    </xf>
    <xf numFmtId="0" fontId="4" fillId="0" borderId="13" xfId="0" applyFont="1" applyFill="1" applyBorder="1" applyAlignment="1">
      <alignment vertical="center" wrapText="1"/>
    </xf>
    <xf numFmtId="0" fontId="4" fillId="0" borderId="26" xfId="0" applyFont="1" applyFill="1" applyBorder="1" applyAlignment="1">
      <alignment vertical="center"/>
    </xf>
    <xf numFmtId="0" fontId="18" fillId="0" borderId="31" xfId="0" applyFont="1" applyFill="1" applyBorder="1" applyAlignment="1">
      <alignment vertical="center" shrinkToFit="1"/>
    </xf>
    <xf numFmtId="0" fontId="18" fillId="0" borderId="26" xfId="0" applyFont="1" applyFill="1" applyBorder="1" applyAlignment="1">
      <alignment vertical="center" shrinkToFit="1"/>
    </xf>
    <xf numFmtId="0" fontId="18" fillId="0" borderId="26" xfId="0" applyFont="1" applyFill="1" applyBorder="1" applyAlignment="1">
      <alignment vertical="center" wrapText="1"/>
    </xf>
    <xf numFmtId="0" fontId="2" fillId="4" borderId="22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3" xfId="0" applyFont="1" applyBorder="1"/>
    <xf numFmtId="0" fontId="4" fillId="0" borderId="18" xfId="0" applyFont="1" applyBorder="1"/>
    <xf numFmtId="0" fontId="9" fillId="0" borderId="1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/>
    </xf>
    <xf numFmtId="0" fontId="4" fillId="0" borderId="11" xfId="0" applyFont="1" applyBorder="1"/>
    <xf numFmtId="0" fontId="4" fillId="0" borderId="12" xfId="0" applyFont="1" applyBorder="1"/>
    <xf numFmtId="0" fontId="1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0" fillId="0" borderId="13" xfId="0" applyFont="1" applyBorder="1"/>
    <xf numFmtId="0" fontId="10" fillId="0" borderId="18" xfId="0" applyFont="1" applyBorder="1"/>
    <xf numFmtId="0" fontId="10" fillId="0" borderId="13" xfId="0" applyFont="1" applyBorder="1" applyAlignment="1"/>
    <xf numFmtId="0" fontId="10" fillId="0" borderId="18" xfId="0" applyFont="1" applyBorder="1" applyAlignment="1"/>
    <xf numFmtId="0" fontId="9" fillId="0" borderId="14" xfId="0" applyFont="1" applyBorder="1" applyAlignment="1">
      <alignment horizontal="center" vertical="center" shrinkToFit="1"/>
    </xf>
    <xf numFmtId="0" fontId="4" fillId="0" borderId="15" xfId="0" applyFont="1" applyBorder="1"/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shrinkToFit="1"/>
    </xf>
    <xf numFmtId="0" fontId="2" fillId="2" borderId="22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/>
    </xf>
    <xf numFmtId="0" fontId="7" fillId="4" borderId="23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 vertical="center" shrinkToFit="1"/>
    </xf>
    <xf numFmtId="0" fontId="2" fillId="4" borderId="23" xfId="0" applyFont="1" applyFill="1" applyBorder="1" applyAlignment="1">
      <alignment horizontal="center" vertical="center" shrinkToFit="1"/>
    </xf>
    <xf numFmtId="0" fontId="2" fillId="4" borderId="2" xfId="0" applyFont="1" applyFill="1" applyBorder="1" applyAlignment="1">
      <alignment horizontal="center" vertical="center" shrinkToFit="1"/>
    </xf>
    <xf numFmtId="49" fontId="9" fillId="0" borderId="13" xfId="0" applyNumberFormat="1" applyFont="1" applyBorder="1" applyAlignment="1">
      <alignment horizontal="center" vertical="center" shrinkToFit="1"/>
    </xf>
    <xf numFmtId="49" fontId="9" fillId="0" borderId="18" xfId="0" applyNumberFormat="1" applyFont="1" applyBorder="1" applyAlignment="1">
      <alignment horizontal="center" vertical="center" shrinkToFit="1"/>
    </xf>
  </cellXfs>
  <cellStyles count="3">
    <cellStyle name="60% - 6. jelölőszín" xfId="1" builtinId="52"/>
    <cellStyle name="Jó" xfId="2" builtinId="26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9"/>
  <sheetViews>
    <sheetView tabSelected="1" topLeftCell="A160" zoomScale="80" zoomScaleNormal="80" workbookViewId="0">
      <selection activeCell="D170" sqref="D170"/>
    </sheetView>
  </sheetViews>
  <sheetFormatPr defaultRowHeight="15" x14ac:dyDescent="0.25"/>
  <cols>
    <col min="1" max="1" width="9.140625" style="160"/>
    <col min="2" max="2" width="17.28515625" style="160" bestFit="1" customWidth="1"/>
    <col min="3" max="4" width="67.5703125" style="160" customWidth="1"/>
    <col min="5" max="5" width="29.85546875" style="160" customWidth="1"/>
    <col min="6" max="6" width="4.28515625" style="160" customWidth="1"/>
    <col min="7" max="7" width="7.5703125" style="160" customWidth="1"/>
    <col min="8" max="8" width="4.85546875" style="160" customWidth="1"/>
    <col min="9" max="9" width="4.5703125" style="160" customWidth="1"/>
    <col min="10" max="10" width="3.28515625" style="160" bestFit="1" customWidth="1"/>
    <col min="11" max="11" width="7.5703125" style="160" customWidth="1"/>
    <col min="12" max="12" width="4.7109375" style="160" customWidth="1"/>
    <col min="13" max="13" width="4.140625" style="160" customWidth="1"/>
    <col min="14" max="14" width="3.7109375" style="160" bestFit="1" customWidth="1"/>
    <col min="15" max="15" width="7.42578125" style="160" customWidth="1"/>
    <col min="16" max="17" width="4.5703125" style="160" customWidth="1"/>
    <col min="18" max="18" width="3.28515625" style="160" bestFit="1" customWidth="1"/>
    <col min="19" max="19" width="7.5703125" style="160" customWidth="1"/>
    <col min="20" max="20" width="5.28515625" style="160" customWidth="1"/>
    <col min="21" max="21" width="4.85546875" style="160" customWidth="1"/>
    <col min="22" max="22" width="3.28515625" style="160" bestFit="1" customWidth="1"/>
    <col min="23" max="23" width="8.140625" style="160" bestFit="1" customWidth="1"/>
    <col min="24" max="24" width="4.7109375" style="160" customWidth="1"/>
    <col min="25" max="25" width="4.5703125" style="160" customWidth="1"/>
    <col min="26" max="26" width="3.7109375" style="160" customWidth="1"/>
    <col min="27" max="27" width="8.140625" style="160" customWidth="1"/>
    <col min="28" max="28" width="4.5703125" style="160" customWidth="1"/>
    <col min="29" max="29" width="4.28515625" style="160" customWidth="1"/>
    <col min="30" max="30" width="37.140625" style="160" customWidth="1"/>
    <col min="31" max="31" width="48.85546875" style="160" bestFit="1" customWidth="1"/>
    <col min="32" max="16384" width="9.140625" style="160"/>
  </cols>
  <sheetData>
    <row r="1" spans="1:31" ht="18" x14ac:dyDescent="0.25">
      <c r="A1" s="191" t="s">
        <v>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</row>
    <row r="2" spans="1:31" ht="15.75" x14ac:dyDescent="0.25">
      <c r="A2" s="192" t="s">
        <v>90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2"/>
      <c r="AE2" s="192"/>
    </row>
    <row r="3" spans="1:31" ht="15.75" x14ac:dyDescent="0.25">
      <c r="A3" s="192" t="s">
        <v>1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2"/>
      <c r="AE3" s="192"/>
    </row>
    <row r="4" spans="1:31" ht="15.75" x14ac:dyDescent="0.25">
      <c r="A4" s="192" t="s">
        <v>2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</row>
    <row r="5" spans="1:31" x14ac:dyDescent="0.25">
      <c r="A5" s="193" t="s">
        <v>119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</row>
    <row r="6" spans="1:31" ht="15.75" thickBot="1" x14ac:dyDescent="0.3">
      <c r="A6" s="1"/>
      <c r="B6" s="1"/>
      <c r="C6" s="1"/>
      <c r="D6" s="1"/>
      <c r="E6" s="2"/>
      <c r="F6" s="1"/>
      <c r="G6" s="3"/>
      <c r="H6" s="3"/>
      <c r="I6" s="4"/>
      <c r="J6" s="3"/>
      <c r="K6" s="3"/>
      <c r="L6" s="4"/>
      <c r="M6" s="3"/>
      <c r="N6" s="3"/>
      <c r="O6" s="4"/>
      <c r="P6" s="3"/>
      <c r="Q6" s="3"/>
      <c r="R6" s="4"/>
      <c r="S6" s="3"/>
      <c r="T6" s="3"/>
      <c r="U6" s="4"/>
      <c r="V6" s="3"/>
      <c r="W6" s="3"/>
      <c r="X6" s="4"/>
      <c r="Y6" s="3"/>
      <c r="Z6" s="3"/>
      <c r="AA6" s="4"/>
      <c r="AB6" s="1"/>
      <c r="AC6" s="1"/>
      <c r="AD6" s="5"/>
      <c r="AE6" s="5"/>
    </row>
    <row r="7" spans="1:31" ht="15.75" thickBot="1" x14ac:dyDescent="0.3">
      <c r="A7" s="6"/>
      <c r="B7" s="6"/>
      <c r="C7" s="7" t="s">
        <v>3</v>
      </c>
      <c r="D7" s="170"/>
      <c r="E7" s="8" t="s">
        <v>4</v>
      </c>
      <c r="F7" s="6"/>
      <c r="G7" s="9"/>
      <c r="H7" s="10"/>
      <c r="I7" s="11"/>
      <c r="J7" s="9"/>
      <c r="K7" s="10"/>
      <c r="L7" s="11"/>
      <c r="M7" s="9"/>
      <c r="N7" s="10"/>
      <c r="O7" s="11"/>
      <c r="P7" s="9"/>
      <c r="Q7" s="10"/>
      <c r="R7" s="11"/>
      <c r="S7" s="9"/>
      <c r="T7" s="10"/>
      <c r="U7" s="11"/>
      <c r="V7" s="9"/>
      <c r="W7" s="10"/>
      <c r="X7" s="11"/>
      <c r="Y7" s="12"/>
      <c r="Z7" s="10"/>
      <c r="AA7" s="11"/>
      <c r="AB7" s="6"/>
      <c r="AC7" s="6"/>
      <c r="AD7" s="6"/>
      <c r="AE7" s="6"/>
    </row>
    <row r="8" spans="1:31" x14ac:dyDescent="0.25">
      <c r="A8" s="6"/>
      <c r="B8" s="6"/>
      <c r="C8" s="13" t="s">
        <v>211</v>
      </c>
      <c r="D8" s="171"/>
      <c r="E8" s="14">
        <f>SUM(I41,M41,Q41,U41,Y41,AC41)</f>
        <v>43</v>
      </c>
      <c r="F8" s="6"/>
      <c r="G8" s="9"/>
      <c r="H8" s="10"/>
      <c r="I8" s="11"/>
      <c r="J8" s="9"/>
      <c r="K8" s="10"/>
      <c r="L8" s="11"/>
      <c r="M8" s="9"/>
      <c r="N8" s="10"/>
      <c r="O8" s="11"/>
      <c r="P8" s="9"/>
      <c r="Q8" s="10"/>
      <c r="R8" s="11"/>
      <c r="S8" s="9"/>
      <c r="T8" s="10"/>
      <c r="U8" s="11"/>
      <c r="V8" s="9"/>
      <c r="W8" s="10"/>
      <c r="X8" s="11"/>
      <c r="Y8" s="11"/>
      <c r="Z8" s="11"/>
      <c r="AA8" s="11"/>
      <c r="AB8" s="6"/>
      <c r="AC8" s="6"/>
      <c r="AD8" s="6"/>
      <c r="AE8" s="6"/>
    </row>
    <row r="9" spans="1:31" x14ac:dyDescent="0.25">
      <c r="A9" s="6"/>
      <c r="B9" s="6"/>
      <c r="C9" s="15" t="s">
        <v>104</v>
      </c>
      <c r="D9" s="172"/>
      <c r="E9" s="16">
        <f>SUM(I68,M68,Q68,U68,Y68,AC68)</f>
        <v>58</v>
      </c>
      <c r="F9" s="6"/>
      <c r="G9" s="9"/>
      <c r="H9" s="10"/>
      <c r="I9" s="11"/>
      <c r="J9" s="9"/>
      <c r="K9" s="10"/>
      <c r="L9" s="11"/>
      <c r="M9" s="9"/>
      <c r="N9" s="10"/>
      <c r="O9" s="11"/>
      <c r="P9" s="9"/>
      <c r="Q9" s="10"/>
      <c r="R9" s="11"/>
      <c r="S9" s="9"/>
      <c r="T9" s="10"/>
      <c r="U9" s="11"/>
      <c r="V9" s="9"/>
      <c r="W9" s="10"/>
      <c r="X9" s="11"/>
      <c r="Y9" s="3"/>
      <c r="Z9" s="3"/>
      <c r="AA9" s="11"/>
      <c r="AB9" s="6"/>
      <c r="AC9" s="6"/>
      <c r="AD9" s="6"/>
      <c r="AE9" s="6"/>
    </row>
    <row r="10" spans="1:31" x14ac:dyDescent="0.25">
      <c r="A10" s="6"/>
      <c r="B10" s="6"/>
      <c r="C10" s="15" t="s">
        <v>105</v>
      </c>
      <c r="D10" s="172"/>
      <c r="E10" s="16">
        <f>SUM(I76,M76,Q76,U76,Y76,AC76)</f>
        <v>28</v>
      </c>
      <c r="F10" s="6"/>
      <c r="G10" s="9"/>
      <c r="H10" s="10"/>
      <c r="I10" s="11"/>
      <c r="J10" s="9"/>
      <c r="K10" s="10"/>
      <c r="L10" s="11"/>
      <c r="M10" s="9"/>
      <c r="N10" s="10"/>
      <c r="O10" s="11"/>
      <c r="P10" s="9"/>
      <c r="Q10" s="10"/>
      <c r="R10" s="11"/>
      <c r="S10" s="9"/>
      <c r="T10" s="10"/>
      <c r="U10" s="11"/>
      <c r="V10" s="9"/>
      <c r="W10" s="10"/>
      <c r="X10" s="11"/>
      <c r="Y10" s="3"/>
      <c r="Z10" s="3"/>
      <c r="AA10" s="11"/>
      <c r="AB10" s="6"/>
      <c r="AC10" s="6"/>
      <c r="AD10" s="6"/>
      <c r="AE10" s="6"/>
    </row>
    <row r="11" spans="1:31" x14ac:dyDescent="0.25">
      <c r="A11" s="6"/>
      <c r="B11" s="6"/>
      <c r="C11" s="17" t="s">
        <v>5</v>
      </c>
      <c r="D11" s="173"/>
      <c r="E11" s="16">
        <f>SUM(I87,M87,Q87,U87,Y87,AC87)</f>
        <v>10</v>
      </c>
      <c r="F11" s="6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2"/>
      <c r="Z11" s="10"/>
      <c r="AA11" s="11"/>
      <c r="AB11" s="6"/>
      <c r="AC11" s="6"/>
      <c r="AD11" s="6"/>
      <c r="AE11" s="6"/>
    </row>
    <row r="12" spans="1:31" x14ac:dyDescent="0.25">
      <c r="A12" s="6"/>
      <c r="B12" s="6"/>
      <c r="C12" s="18" t="s">
        <v>103</v>
      </c>
      <c r="D12" s="174"/>
      <c r="E12" s="16">
        <v>32</v>
      </c>
      <c r="F12" s="6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2"/>
      <c r="Z12" s="10"/>
      <c r="AA12" s="11"/>
      <c r="AB12" s="6"/>
      <c r="AC12" s="6"/>
      <c r="AD12" s="6"/>
      <c r="AE12" s="6"/>
    </row>
    <row r="13" spans="1:31" ht="15.75" thickBot="1" x14ac:dyDescent="0.3">
      <c r="A13" s="6"/>
      <c r="B13" s="6"/>
      <c r="C13" s="18" t="s">
        <v>136</v>
      </c>
      <c r="D13" s="174"/>
      <c r="E13" s="16">
        <v>9</v>
      </c>
      <c r="F13" s="6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2"/>
      <c r="Z13" s="10"/>
      <c r="AA13" s="11"/>
      <c r="AB13" s="6"/>
      <c r="AC13" s="6"/>
      <c r="AD13" s="6"/>
      <c r="AE13" s="6"/>
    </row>
    <row r="14" spans="1:31" ht="15.75" thickBot="1" x14ac:dyDescent="0.3">
      <c r="A14" s="6"/>
      <c r="B14" s="6"/>
      <c r="C14" s="20" t="s">
        <v>6</v>
      </c>
      <c r="D14" s="175"/>
      <c r="E14" s="21">
        <f>SUM(E8:E13)</f>
        <v>180</v>
      </c>
      <c r="F14" s="6"/>
      <c r="G14" s="9"/>
      <c r="H14" s="10"/>
      <c r="I14" s="11"/>
      <c r="J14" s="9"/>
      <c r="K14" s="10"/>
      <c r="L14" s="11"/>
      <c r="M14" s="9"/>
      <c r="N14" s="10"/>
      <c r="O14" s="11"/>
      <c r="P14" s="9"/>
      <c r="Q14" s="10"/>
      <c r="R14" s="11"/>
      <c r="S14" s="19"/>
      <c r="T14" s="19"/>
      <c r="U14" s="11"/>
      <c r="V14" s="9"/>
      <c r="W14" s="10"/>
      <c r="X14" s="11"/>
      <c r="Y14" s="11"/>
      <c r="Z14" s="11"/>
      <c r="AA14" s="11"/>
      <c r="AB14" s="6"/>
      <c r="AC14" s="6"/>
      <c r="AD14" s="6"/>
      <c r="AE14" s="6"/>
    </row>
    <row r="15" spans="1:31" x14ac:dyDescent="0.25">
      <c r="A15" s="6"/>
      <c r="B15" s="6"/>
      <c r="C15" s="22"/>
      <c r="D15" s="22"/>
      <c r="E15" s="23"/>
      <c r="F15" s="6"/>
      <c r="G15" s="9"/>
      <c r="H15" s="10"/>
      <c r="I15" s="11"/>
      <c r="J15" s="9"/>
      <c r="K15" s="10"/>
      <c r="L15" s="11"/>
      <c r="M15" s="9"/>
      <c r="N15" s="10"/>
      <c r="O15" s="11"/>
      <c r="P15" s="9"/>
      <c r="Q15" s="10"/>
      <c r="R15" s="11"/>
      <c r="S15" s="19"/>
      <c r="T15" s="19"/>
      <c r="U15" s="11"/>
      <c r="V15" s="9"/>
      <c r="W15" s="10"/>
      <c r="X15" s="11"/>
      <c r="Y15" s="11"/>
      <c r="Z15" s="11"/>
      <c r="AA15" s="11"/>
      <c r="AB15" s="6"/>
      <c r="AC15" s="6"/>
      <c r="AD15" s="6"/>
      <c r="AE15" s="6"/>
    </row>
    <row r="16" spans="1:31" ht="15.75" thickBot="1" x14ac:dyDescent="0.3">
      <c r="A16" s="1"/>
      <c r="B16" s="1"/>
      <c r="C16" s="1"/>
      <c r="D16" s="1"/>
      <c r="E16" s="2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5"/>
      <c r="AE16" s="5"/>
    </row>
    <row r="17" spans="1:31" x14ac:dyDescent="0.25">
      <c r="A17" s="194" t="s">
        <v>7</v>
      </c>
      <c r="B17" s="194" t="s">
        <v>7</v>
      </c>
      <c r="C17" s="194" t="s">
        <v>8</v>
      </c>
      <c r="D17" s="155"/>
      <c r="E17" s="201" t="s">
        <v>9</v>
      </c>
      <c r="F17" s="202" t="s">
        <v>10</v>
      </c>
      <c r="G17" s="203"/>
      <c r="H17" s="203"/>
      <c r="I17" s="204"/>
      <c r="J17" s="202" t="s">
        <v>11</v>
      </c>
      <c r="K17" s="203"/>
      <c r="L17" s="203"/>
      <c r="M17" s="204"/>
      <c r="N17" s="202" t="s">
        <v>12</v>
      </c>
      <c r="O17" s="203"/>
      <c r="P17" s="203"/>
      <c r="Q17" s="204"/>
      <c r="R17" s="202" t="s">
        <v>13</v>
      </c>
      <c r="S17" s="203"/>
      <c r="T17" s="203"/>
      <c r="U17" s="204"/>
      <c r="V17" s="202" t="s">
        <v>14</v>
      </c>
      <c r="W17" s="203"/>
      <c r="X17" s="203"/>
      <c r="Y17" s="204"/>
      <c r="Z17" s="202" t="s">
        <v>15</v>
      </c>
      <c r="AA17" s="203"/>
      <c r="AB17" s="203"/>
      <c r="AC17" s="204"/>
      <c r="AD17" s="194" t="s">
        <v>16</v>
      </c>
      <c r="AE17" s="194" t="s">
        <v>17</v>
      </c>
    </row>
    <row r="18" spans="1:31" x14ac:dyDescent="0.25">
      <c r="A18" s="195"/>
      <c r="B18" s="197"/>
      <c r="C18" s="199"/>
      <c r="D18" s="158"/>
      <c r="E18" s="195"/>
      <c r="F18" s="212" t="s">
        <v>18</v>
      </c>
      <c r="G18" s="213"/>
      <c r="H18" s="24" t="s">
        <v>19</v>
      </c>
      <c r="I18" s="25" t="s">
        <v>20</v>
      </c>
      <c r="J18" s="212" t="s">
        <v>18</v>
      </c>
      <c r="K18" s="213"/>
      <c r="L18" s="24" t="s">
        <v>19</v>
      </c>
      <c r="M18" s="25" t="s">
        <v>20</v>
      </c>
      <c r="N18" s="212" t="s">
        <v>18</v>
      </c>
      <c r="O18" s="213"/>
      <c r="P18" s="24" t="s">
        <v>19</v>
      </c>
      <c r="Q18" s="25" t="s">
        <v>20</v>
      </c>
      <c r="R18" s="212" t="s">
        <v>18</v>
      </c>
      <c r="S18" s="213"/>
      <c r="T18" s="24" t="s">
        <v>19</v>
      </c>
      <c r="U18" s="25" t="s">
        <v>20</v>
      </c>
      <c r="V18" s="212" t="s">
        <v>18</v>
      </c>
      <c r="W18" s="213"/>
      <c r="X18" s="24" t="s">
        <v>19</v>
      </c>
      <c r="Y18" s="25" t="s">
        <v>20</v>
      </c>
      <c r="Z18" s="212" t="s">
        <v>18</v>
      </c>
      <c r="AA18" s="213"/>
      <c r="AB18" s="24" t="s">
        <v>19</v>
      </c>
      <c r="AC18" s="25" t="s">
        <v>20</v>
      </c>
      <c r="AD18" s="208"/>
      <c r="AE18" s="210"/>
    </row>
    <row r="19" spans="1:31" ht="15.75" thickBot="1" x14ac:dyDescent="0.3">
      <c r="A19" s="196"/>
      <c r="B19" s="198"/>
      <c r="C19" s="200"/>
      <c r="D19" s="159"/>
      <c r="E19" s="196"/>
      <c r="F19" s="26" t="s">
        <v>21</v>
      </c>
      <c r="G19" s="27" t="s">
        <v>22</v>
      </c>
      <c r="H19" s="27"/>
      <c r="I19" s="28"/>
      <c r="J19" s="26" t="s">
        <v>21</v>
      </c>
      <c r="K19" s="27" t="s">
        <v>22</v>
      </c>
      <c r="L19" s="27"/>
      <c r="M19" s="28"/>
      <c r="N19" s="26" t="s">
        <v>21</v>
      </c>
      <c r="O19" s="27" t="s">
        <v>22</v>
      </c>
      <c r="P19" s="27"/>
      <c r="Q19" s="28"/>
      <c r="R19" s="26" t="s">
        <v>21</v>
      </c>
      <c r="S19" s="27" t="s">
        <v>22</v>
      </c>
      <c r="T19" s="27"/>
      <c r="U19" s="28"/>
      <c r="V19" s="26" t="s">
        <v>21</v>
      </c>
      <c r="W19" s="27" t="s">
        <v>22</v>
      </c>
      <c r="X19" s="27"/>
      <c r="Y19" s="28"/>
      <c r="Z19" s="26" t="s">
        <v>21</v>
      </c>
      <c r="AA19" s="27" t="s">
        <v>22</v>
      </c>
      <c r="AB19" s="27"/>
      <c r="AC19" s="28"/>
      <c r="AD19" s="209"/>
      <c r="AE19" s="211"/>
    </row>
    <row r="20" spans="1:31" ht="29.25" customHeight="1" thickBot="1" x14ac:dyDescent="0.3">
      <c r="A20" s="205" t="s">
        <v>137</v>
      </c>
      <c r="B20" s="206"/>
      <c r="C20" s="206"/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06"/>
      <c r="S20" s="206"/>
      <c r="T20" s="206"/>
      <c r="U20" s="206"/>
      <c r="V20" s="206"/>
      <c r="W20" s="206"/>
      <c r="X20" s="206"/>
      <c r="Y20" s="206"/>
      <c r="Z20" s="206"/>
      <c r="AA20" s="206"/>
      <c r="AB20" s="206"/>
      <c r="AC20" s="206"/>
      <c r="AD20" s="206"/>
      <c r="AE20" s="207"/>
    </row>
    <row r="21" spans="1:31" ht="22.5" customHeight="1" thickBot="1" x14ac:dyDescent="0.3">
      <c r="A21" s="185" t="s">
        <v>91</v>
      </c>
      <c r="B21" s="186"/>
      <c r="C21" s="186"/>
      <c r="D21" s="186"/>
      <c r="E21" s="186"/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86"/>
      <c r="W21" s="186"/>
      <c r="X21" s="186"/>
      <c r="Y21" s="186"/>
      <c r="Z21" s="186"/>
      <c r="AA21" s="186"/>
      <c r="AB21" s="186"/>
      <c r="AC21" s="186"/>
      <c r="AD21" s="186"/>
      <c r="AE21" s="187"/>
    </row>
    <row r="22" spans="1:31" ht="15.75" thickBot="1" x14ac:dyDescent="0.3">
      <c r="A22" s="188" t="s">
        <v>208</v>
      </c>
      <c r="B22" s="189"/>
      <c r="C22" s="189"/>
      <c r="D22" s="189"/>
      <c r="E22" s="189"/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89"/>
      <c r="Q22" s="189"/>
      <c r="R22" s="189"/>
      <c r="S22" s="189"/>
      <c r="T22" s="189"/>
      <c r="U22" s="189"/>
      <c r="V22" s="189"/>
      <c r="W22" s="189"/>
      <c r="X22" s="189"/>
      <c r="Y22" s="189"/>
      <c r="Z22" s="189"/>
      <c r="AA22" s="189"/>
      <c r="AB22" s="189"/>
      <c r="AC22" s="189"/>
      <c r="AD22" s="189"/>
      <c r="AE22" s="190"/>
    </row>
    <row r="23" spans="1:31" x14ac:dyDescent="0.25">
      <c r="A23" s="120"/>
      <c r="B23" s="39" t="s">
        <v>234</v>
      </c>
      <c r="C23" s="30" t="s">
        <v>23</v>
      </c>
      <c r="D23" s="42" t="s">
        <v>351</v>
      </c>
      <c r="E23" s="31"/>
      <c r="F23" s="32">
        <v>1</v>
      </c>
      <c r="G23" s="33">
        <v>2</v>
      </c>
      <c r="H23" s="33" t="s">
        <v>24</v>
      </c>
      <c r="I23" s="34">
        <v>4</v>
      </c>
      <c r="J23" s="35"/>
      <c r="K23" s="36"/>
      <c r="L23" s="36"/>
      <c r="M23" s="29"/>
      <c r="N23" s="37"/>
      <c r="O23" s="36"/>
      <c r="P23" s="36"/>
      <c r="Q23" s="29"/>
      <c r="R23" s="37"/>
      <c r="S23" s="36"/>
      <c r="T23" s="36"/>
      <c r="U23" s="29"/>
      <c r="V23" s="37"/>
      <c r="W23" s="36"/>
      <c r="X23" s="36"/>
      <c r="Y23" s="29"/>
      <c r="Z23" s="37"/>
      <c r="AA23" s="36"/>
      <c r="AB23" s="36"/>
      <c r="AC23" s="38"/>
      <c r="AD23" s="39" t="s">
        <v>25</v>
      </c>
      <c r="AE23" s="40" t="s">
        <v>26</v>
      </c>
    </row>
    <row r="24" spans="1:31" ht="15.75" thickBot="1" x14ac:dyDescent="0.3">
      <c r="A24" s="107"/>
      <c r="B24" s="41" t="s">
        <v>235</v>
      </c>
      <c r="C24" s="42" t="s">
        <v>92</v>
      </c>
      <c r="D24" s="42" t="s">
        <v>352</v>
      </c>
      <c r="E24" s="43"/>
      <c r="F24" s="44"/>
      <c r="G24" s="45"/>
      <c r="H24" s="45"/>
      <c r="I24" s="46"/>
      <c r="J24" s="44">
        <v>2</v>
      </c>
      <c r="K24" s="45">
        <v>1</v>
      </c>
      <c r="L24" s="45" t="s">
        <v>24</v>
      </c>
      <c r="M24" s="46">
        <v>4</v>
      </c>
      <c r="N24" s="44"/>
      <c r="O24" s="45"/>
      <c r="P24" s="45"/>
      <c r="Q24" s="47"/>
      <c r="R24" s="44"/>
      <c r="S24" s="45"/>
      <c r="T24" s="45"/>
      <c r="U24" s="46"/>
      <c r="V24" s="44"/>
      <c r="W24" s="45"/>
      <c r="X24" s="45"/>
      <c r="Y24" s="46"/>
      <c r="Z24" s="44"/>
      <c r="AA24" s="45"/>
      <c r="AB24" s="45"/>
      <c r="AC24" s="46"/>
      <c r="AD24" s="48" t="s">
        <v>25</v>
      </c>
      <c r="AE24" s="31" t="s">
        <v>26</v>
      </c>
    </row>
    <row r="25" spans="1:31" ht="15.75" thickBot="1" x14ac:dyDescent="0.3">
      <c r="A25" s="188" t="s">
        <v>142</v>
      </c>
      <c r="B25" s="189"/>
      <c r="C25" s="189"/>
      <c r="D25" s="189"/>
      <c r="E25" s="189"/>
      <c r="F25" s="189"/>
      <c r="G25" s="189"/>
      <c r="H25" s="189"/>
      <c r="I25" s="189"/>
      <c r="J25" s="189"/>
      <c r="K25" s="189"/>
      <c r="L25" s="189"/>
      <c r="M25" s="189"/>
      <c r="N25" s="189"/>
      <c r="O25" s="189"/>
      <c r="P25" s="189"/>
      <c r="Q25" s="189"/>
      <c r="R25" s="189"/>
      <c r="S25" s="189"/>
      <c r="T25" s="189"/>
      <c r="U25" s="189"/>
      <c r="V25" s="189"/>
      <c r="W25" s="189"/>
      <c r="X25" s="189"/>
      <c r="Y25" s="189"/>
      <c r="Z25" s="189"/>
      <c r="AA25" s="189"/>
      <c r="AB25" s="189"/>
      <c r="AC25" s="189"/>
      <c r="AD25" s="189"/>
      <c r="AE25" s="190"/>
    </row>
    <row r="26" spans="1:31" ht="15.75" thickBot="1" x14ac:dyDescent="0.3">
      <c r="A26" s="108"/>
      <c r="B26" s="41" t="s">
        <v>236</v>
      </c>
      <c r="C26" s="42" t="s">
        <v>46</v>
      </c>
      <c r="D26" s="42" t="s">
        <v>353</v>
      </c>
      <c r="E26" s="51"/>
      <c r="F26" s="52"/>
      <c r="G26" s="53"/>
      <c r="H26" s="53"/>
      <c r="I26" s="54"/>
      <c r="J26" s="52">
        <v>0</v>
      </c>
      <c r="K26" s="53">
        <v>2</v>
      </c>
      <c r="L26" s="53" t="s">
        <v>28</v>
      </c>
      <c r="M26" s="46">
        <v>3</v>
      </c>
      <c r="N26" s="52"/>
      <c r="O26" s="53"/>
      <c r="P26" s="53"/>
      <c r="Q26" s="46"/>
      <c r="R26" s="52"/>
      <c r="S26" s="53"/>
      <c r="T26" s="53"/>
      <c r="U26" s="54"/>
      <c r="V26" s="52"/>
      <c r="W26" s="53"/>
      <c r="X26" s="53"/>
      <c r="Y26" s="54"/>
      <c r="Z26" s="52"/>
      <c r="AA26" s="53"/>
      <c r="AB26" s="53"/>
      <c r="AC26" s="54"/>
      <c r="AD26" s="48" t="s">
        <v>25</v>
      </c>
      <c r="AE26" s="49" t="s">
        <v>47</v>
      </c>
    </row>
    <row r="27" spans="1:31" ht="16.5" customHeight="1" thickBot="1" x14ac:dyDescent="0.3">
      <c r="A27" s="218" t="s">
        <v>209</v>
      </c>
      <c r="B27" s="219"/>
      <c r="C27" s="219"/>
      <c r="D27" s="219"/>
      <c r="E27" s="219"/>
      <c r="F27" s="219"/>
      <c r="G27" s="219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19"/>
      <c r="Z27" s="219"/>
      <c r="AA27" s="219"/>
      <c r="AB27" s="219"/>
      <c r="AC27" s="219"/>
      <c r="AD27" s="219"/>
      <c r="AE27" s="220"/>
    </row>
    <row r="28" spans="1:31" ht="15.75" thickBot="1" x14ac:dyDescent="0.3">
      <c r="A28" s="62"/>
      <c r="B28" s="62" t="s">
        <v>237</v>
      </c>
      <c r="C28" s="30" t="s">
        <v>30</v>
      </c>
      <c r="D28" s="176" t="s">
        <v>354</v>
      </c>
      <c r="E28" s="63"/>
      <c r="F28" s="64">
        <v>1</v>
      </c>
      <c r="G28" s="65">
        <v>2</v>
      </c>
      <c r="H28" s="65" t="s">
        <v>24</v>
      </c>
      <c r="I28" s="66">
        <v>4</v>
      </c>
      <c r="J28" s="64"/>
      <c r="K28" s="65"/>
      <c r="L28" s="65"/>
      <c r="M28" s="66"/>
      <c r="N28" s="64"/>
      <c r="O28" s="65"/>
      <c r="P28" s="65"/>
      <c r="Q28" s="66"/>
      <c r="R28" s="64"/>
      <c r="S28" s="65"/>
      <c r="T28" s="65"/>
      <c r="U28" s="66"/>
      <c r="V28" s="64"/>
      <c r="W28" s="65"/>
      <c r="X28" s="65"/>
      <c r="Y28" s="66"/>
      <c r="Z28" s="64"/>
      <c r="AA28" s="65"/>
      <c r="AB28" s="65"/>
      <c r="AC28" s="66"/>
      <c r="AD28" s="67" t="s">
        <v>51</v>
      </c>
      <c r="AE28" s="68" t="s">
        <v>31</v>
      </c>
    </row>
    <row r="29" spans="1:31" ht="15.75" thickBot="1" x14ac:dyDescent="0.3">
      <c r="A29" s="103"/>
      <c r="B29" s="70" t="s">
        <v>238</v>
      </c>
      <c r="C29" s="71" t="s">
        <v>32</v>
      </c>
      <c r="D29" s="167" t="s">
        <v>355</v>
      </c>
      <c r="E29" s="30" t="s">
        <v>30</v>
      </c>
      <c r="F29" s="72"/>
      <c r="G29" s="73"/>
      <c r="H29" s="73"/>
      <c r="I29" s="74"/>
      <c r="J29" s="72">
        <v>1</v>
      </c>
      <c r="K29" s="73">
        <v>1</v>
      </c>
      <c r="L29" s="73" t="s">
        <v>24</v>
      </c>
      <c r="M29" s="74">
        <v>4</v>
      </c>
      <c r="N29" s="72"/>
      <c r="O29" s="73"/>
      <c r="P29" s="73"/>
      <c r="Q29" s="74"/>
      <c r="R29" s="72"/>
      <c r="S29" s="73"/>
      <c r="T29" s="73"/>
      <c r="U29" s="74"/>
      <c r="V29" s="72"/>
      <c r="W29" s="73"/>
      <c r="X29" s="73"/>
      <c r="Y29" s="74"/>
      <c r="Z29" s="72"/>
      <c r="AA29" s="73"/>
      <c r="AB29" s="73"/>
      <c r="AC29" s="74"/>
      <c r="AD29" s="75" t="s">
        <v>51</v>
      </c>
      <c r="AE29" s="83" t="s">
        <v>34</v>
      </c>
    </row>
    <row r="30" spans="1:31" ht="16.5" customHeight="1" thickBot="1" x14ac:dyDescent="0.3">
      <c r="A30" s="188" t="s">
        <v>210</v>
      </c>
      <c r="B30" s="189"/>
      <c r="C30" s="189"/>
      <c r="D30" s="189"/>
      <c r="E30" s="189"/>
      <c r="F30" s="189"/>
      <c r="G30" s="189"/>
      <c r="H30" s="189"/>
      <c r="I30" s="189"/>
      <c r="J30" s="189"/>
      <c r="K30" s="189"/>
      <c r="L30" s="189"/>
      <c r="M30" s="189"/>
      <c r="N30" s="189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90"/>
    </row>
    <row r="31" spans="1:31" x14ac:dyDescent="0.25">
      <c r="A31" s="77"/>
      <c r="B31" s="77" t="s">
        <v>239</v>
      </c>
      <c r="C31" s="42" t="s">
        <v>33</v>
      </c>
      <c r="D31" s="42" t="s">
        <v>356</v>
      </c>
      <c r="E31" s="30" t="s">
        <v>30</v>
      </c>
      <c r="F31" s="44"/>
      <c r="G31" s="45"/>
      <c r="H31" s="45"/>
      <c r="I31" s="46"/>
      <c r="J31" s="44"/>
      <c r="K31" s="45"/>
      <c r="L31" s="45"/>
      <c r="M31" s="46"/>
      <c r="N31" s="79">
        <v>1</v>
      </c>
      <c r="O31" s="80">
        <v>1</v>
      </c>
      <c r="P31" s="80" t="s">
        <v>28</v>
      </c>
      <c r="Q31" s="81">
        <v>3</v>
      </c>
      <c r="R31" s="44"/>
      <c r="S31" s="45"/>
      <c r="T31" s="45"/>
      <c r="U31" s="46"/>
      <c r="V31" s="44"/>
      <c r="W31" s="45"/>
      <c r="X31" s="45"/>
      <c r="Y31" s="46"/>
      <c r="Z31" s="44"/>
      <c r="AA31" s="45"/>
      <c r="AB31" s="45"/>
      <c r="AC31" s="46"/>
      <c r="AD31" s="82" t="s">
        <v>51</v>
      </c>
      <c r="AE31" s="68" t="s">
        <v>31</v>
      </c>
    </row>
    <row r="32" spans="1:31" ht="15.75" thickBot="1" x14ac:dyDescent="0.3">
      <c r="A32" s="84"/>
      <c r="B32" s="70" t="s">
        <v>240</v>
      </c>
      <c r="C32" s="85" t="s">
        <v>341</v>
      </c>
      <c r="D32" t="s">
        <v>458</v>
      </c>
      <c r="E32" s="71" t="s">
        <v>32</v>
      </c>
      <c r="F32" s="72"/>
      <c r="G32" s="73"/>
      <c r="H32" s="73"/>
      <c r="I32" s="74"/>
      <c r="J32" s="72"/>
      <c r="K32" s="73"/>
      <c r="L32" s="73"/>
      <c r="M32" s="74"/>
      <c r="N32" s="72"/>
      <c r="O32" s="73"/>
      <c r="P32" s="73"/>
      <c r="Q32" s="74"/>
      <c r="R32" s="72">
        <v>2</v>
      </c>
      <c r="S32" s="73">
        <v>3</v>
      </c>
      <c r="T32" s="73" t="s">
        <v>28</v>
      </c>
      <c r="U32" s="74">
        <v>4</v>
      </c>
      <c r="V32" s="72"/>
      <c r="W32" s="73"/>
      <c r="X32" s="73"/>
      <c r="Y32" s="74"/>
      <c r="Z32" s="72"/>
      <c r="AA32" s="73"/>
      <c r="AB32" s="73"/>
      <c r="AC32" s="74"/>
      <c r="AD32" s="75" t="s">
        <v>51</v>
      </c>
      <c r="AE32" s="76" t="s">
        <v>34</v>
      </c>
    </row>
    <row r="33" spans="1:31" ht="15.75" customHeight="1" thickBot="1" x14ac:dyDescent="0.3">
      <c r="A33" s="188" t="s">
        <v>139</v>
      </c>
      <c r="B33" s="189"/>
      <c r="C33" s="189"/>
      <c r="D33" s="189"/>
      <c r="E33" s="189"/>
      <c r="F33" s="189"/>
      <c r="G33" s="189"/>
      <c r="H33" s="189"/>
      <c r="I33" s="189"/>
      <c r="J33" s="189"/>
      <c r="K33" s="189"/>
      <c r="L33" s="189"/>
      <c r="M33" s="189"/>
      <c r="N33" s="189"/>
      <c r="O33" s="189"/>
      <c r="P33" s="189"/>
      <c r="Q33" s="189"/>
      <c r="R33" s="189"/>
      <c r="S33" s="189"/>
      <c r="T33" s="189"/>
      <c r="U33" s="189"/>
      <c r="V33" s="189"/>
      <c r="W33" s="189"/>
      <c r="X33" s="189"/>
      <c r="Y33" s="189"/>
      <c r="Z33" s="189"/>
      <c r="AA33" s="189"/>
      <c r="AB33" s="189"/>
      <c r="AC33" s="189"/>
      <c r="AD33" s="189"/>
      <c r="AE33" s="190"/>
    </row>
    <row r="34" spans="1:31" x14ac:dyDescent="0.25">
      <c r="A34" s="77"/>
      <c r="B34" s="77" t="s">
        <v>241</v>
      </c>
      <c r="C34" s="42" t="s">
        <v>195</v>
      </c>
      <c r="D34" s="177" t="s">
        <v>357</v>
      </c>
      <c r="E34" s="92"/>
      <c r="F34" s="44">
        <v>1</v>
      </c>
      <c r="G34" s="45">
        <v>1</v>
      </c>
      <c r="H34" s="45" t="s">
        <v>24</v>
      </c>
      <c r="I34" s="47">
        <v>3</v>
      </c>
      <c r="J34" s="44"/>
      <c r="K34" s="45"/>
      <c r="L34" s="45"/>
      <c r="M34" s="46"/>
      <c r="N34" s="93"/>
      <c r="O34" s="45"/>
      <c r="P34" s="45"/>
      <c r="Q34" s="46"/>
      <c r="R34" s="44"/>
      <c r="S34" s="45"/>
      <c r="T34" s="45"/>
      <c r="U34" s="46"/>
      <c r="V34" s="44"/>
      <c r="W34" s="45"/>
      <c r="X34" s="45"/>
      <c r="Y34" s="46"/>
      <c r="Z34" s="44"/>
      <c r="AA34" s="45"/>
      <c r="AB34" s="45"/>
      <c r="AC34" s="47"/>
      <c r="AD34" s="94" t="s">
        <v>51</v>
      </c>
      <c r="AE34" s="82" t="s">
        <v>35</v>
      </c>
    </row>
    <row r="35" spans="1:31" ht="15.75" thickBot="1" x14ac:dyDescent="0.3">
      <c r="A35" s="69"/>
      <c r="B35" s="77" t="s">
        <v>242</v>
      </c>
      <c r="C35" s="95" t="s">
        <v>93</v>
      </c>
      <c r="D35" s="42" t="s">
        <v>358</v>
      </c>
      <c r="E35" s="78"/>
      <c r="F35" s="52"/>
      <c r="G35" s="53"/>
      <c r="H35" s="53"/>
      <c r="I35" s="55"/>
      <c r="J35" s="52">
        <v>2</v>
      </c>
      <c r="K35" s="53">
        <v>1</v>
      </c>
      <c r="L35" s="53" t="s">
        <v>24</v>
      </c>
      <c r="M35" s="54">
        <v>4</v>
      </c>
      <c r="N35" s="96"/>
      <c r="O35" s="53"/>
      <c r="P35" s="53"/>
      <c r="Q35" s="54"/>
      <c r="R35" s="52"/>
      <c r="S35" s="53"/>
      <c r="T35" s="53"/>
      <c r="U35" s="54"/>
      <c r="V35" s="52"/>
      <c r="W35" s="53"/>
      <c r="X35" s="53"/>
      <c r="Y35" s="54"/>
      <c r="Z35" s="52"/>
      <c r="AA35" s="53"/>
      <c r="AB35" s="53"/>
      <c r="AC35" s="55"/>
      <c r="AD35" s="94" t="s">
        <v>51</v>
      </c>
      <c r="AE35" s="97" t="s">
        <v>140</v>
      </c>
    </row>
    <row r="36" spans="1:31" ht="15.6" customHeight="1" thickBot="1" x14ac:dyDescent="0.3">
      <c r="A36" s="188" t="s">
        <v>94</v>
      </c>
      <c r="B36" s="189"/>
      <c r="C36" s="189"/>
      <c r="D36" s="189"/>
      <c r="E36" s="189"/>
      <c r="F36" s="189"/>
      <c r="G36" s="189"/>
      <c r="H36" s="189"/>
      <c r="I36" s="189"/>
      <c r="J36" s="189"/>
      <c r="K36" s="189"/>
      <c r="L36" s="189"/>
      <c r="M36" s="189"/>
      <c r="N36" s="189"/>
      <c r="O36" s="189"/>
      <c r="P36" s="189"/>
      <c r="Q36" s="189"/>
      <c r="R36" s="189"/>
      <c r="S36" s="189"/>
      <c r="T36" s="189"/>
      <c r="U36" s="189"/>
      <c r="V36" s="189"/>
      <c r="W36" s="189"/>
      <c r="X36" s="189"/>
      <c r="Y36" s="189"/>
      <c r="Z36" s="189"/>
      <c r="AA36" s="189"/>
      <c r="AB36" s="189"/>
      <c r="AC36" s="189"/>
      <c r="AD36" s="189"/>
      <c r="AE36" s="190"/>
    </row>
    <row r="37" spans="1:31" x14ac:dyDescent="0.25">
      <c r="A37" s="69"/>
      <c r="B37" s="77" t="s">
        <v>243</v>
      </c>
      <c r="C37" s="95" t="s">
        <v>196</v>
      </c>
      <c r="D37" s="95" t="s">
        <v>359</v>
      </c>
      <c r="E37" s="95" t="s">
        <v>93</v>
      </c>
      <c r="F37" s="52"/>
      <c r="G37" s="53"/>
      <c r="H37" s="53"/>
      <c r="I37" s="55"/>
      <c r="J37" s="98"/>
      <c r="K37" s="99"/>
      <c r="L37" s="99"/>
      <c r="M37" s="100"/>
      <c r="N37" s="96">
        <v>2</v>
      </c>
      <c r="O37" s="53">
        <v>1</v>
      </c>
      <c r="P37" s="53" t="s">
        <v>24</v>
      </c>
      <c r="Q37" s="54">
        <v>4</v>
      </c>
      <c r="R37" s="52"/>
      <c r="S37" s="53"/>
      <c r="T37" s="53"/>
      <c r="U37" s="54"/>
      <c r="V37" s="52"/>
      <c r="W37" s="53"/>
      <c r="X37" s="53"/>
      <c r="Y37" s="54"/>
      <c r="Z37" s="52"/>
      <c r="AA37" s="53"/>
      <c r="AB37" s="53"/>
      <c r="AC37" s="55"/>
      <c r="AD37" s="94" t="s">
        <v>51</v>
      </c>
      <c r="AE37" s="97" t="s">
        <v>56</v>
      </c>
    </row>
    <row r="38" spans="1:31" ht="15.75" thickBot="1" x14ac:dyDescent="0.3">
      <c r="A38" s="69"/>
      <c r="B38" s="77" t="s">
        <v>244</v>
      </c>
      <c r="C38" s="95" t="s">
        <v>37</v>
      </c>
      <c r="D38" s="95" t="s">
        <v>360</v>
      </c>
      <c r="E38" s="95" t="s">
        <v>196</v>
      </c>
      <c r="F38" s="52"/>
      <c r="G38" s="53"/>
      <c r="H38" s="53"/>
      <c r="I38" s="55"/>
      <c r="J38" s="98"/>
      <c r="K38" s="99"/>
      <c r="L38" s="99"/>
      <c r="M38" s="100"/>
      <c r="N38" s="96"/>
      <c r="O38" s="53"/>
      <c r="P38" s="53"/>
      <c r="Q38" s="54"/>
      <c r="R38" s="52">
        <v>2</v>
      </c>
      <c r="S38" s="53">
        <v>1</v>
      </c>
      <c r="T38" s="53" t="s">
        <v>24</v>
      </c>
      <c r="U38" s="54">
        <v>4</v>
      </c>
      <c r="V38" s="52"/>
      <c r="W38" s="53"/>
      <c r="X38" s="53"/>
      <c r="Y38" s="54"/>
      <c r="Z38" s="52"/>
      <c r="AA38" s="53"/>
      <c r="AB38" s="53"/>
      <c r="AC38" s="55"/>
      <c r="AD38" s="94" t="s">
        <v>51</v>
      </c>
      <c r="AE38" s="97" t="s">
        <v>56</v>
      </c>
    </row>
    <row r="39" spans="1:31" ht="15.6" customHeight="1" thickBot="1" x14ac:dyDescent="0.3">
      <c r="A39" s="188" t="s">
        <v>141</v>
      </c>
      <c r="B39" s="189"/>
      <c r="C39" s="189"/>
      <c r="D39" s="189"/>
      <c r="E39" s="189"/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89"/>
      <c r="U39" s="189"/>
      <c r="V39" s="189"/>
      <c r="W39" s="189"/>
      <c r="X39" s="189"/>
      <c r="Y39" s="189"/>
      <c r="Z39" s="189"/>
      <c r="AA39" s="189"/>
      <c r="AB39" s="189"/>
      <c r="AC39" s="189"/>
      <c r="AD39" s="189"/>
      <c r="AE39" s="190"/>
    </row>
    <row r="40" spans="1:31" ht="15.75" thickBot="1" x14ac:dyDescent="0.3">
      <c r="A40" s="69"/>
      <c r="B40" s="77" t="s">
        <v>245</v>
      </c>
      <c r="C40" s="95" t="s">
        <v>95</v>
      </c>
      <c r="D40" s="71" t="s">
        <v>361</v>
      </c>
      <c r="E40" s="85" t="s">
        <v>151</v>
      </c>
      <c r="F40" s="52"/>
      <c r="G40" s="53"/>
      <c r="H40" s="53"/>
      <c r="I40" s="55"/>
      <c r="J40" s="98"/>
      <c r="K40" s="99"/>
      <c r="L40" s="99"/>
      <c r="M40" s="100"/>
      <c r="N40" s="96"/>
      <c r="O40" s="53"/>
      <c r="P40" s="53"/>
      <c r="Q40" s="54"/>
      <c r="R40" s="52">
        <v>0</v>
      </c>
      <c r="S40" s="53">
        <v>0</v>
      </c>
      <c r="T40" s="53" t="s">
        <v>96</v>
      </c>
      <c r="U40" s="54">
        <v>2</v>
      </c>
      <c r="V40" s="52"/>
      <c r="W40" s="53"/>
      <c r="X40" s="53"/>
      <c r="Y40" s="54"/>
      <c r="Z40" s="52"/>
      <c r="AA40" s="53"/>
      <c r="AB40" s="53"/>
      <c r="AC40" s="55"/>
      <c r="AD40" s="94" t="s">
        <v>51</v>
      </c>
      <c r="AE40" s="97" t="s">
        <v>140</v>
      </c>
    </row>
    <row r="41" spans="1:31" ht="15.75" thickBot="1" x14ac:dyDescent="0.3">
      <c r="A41" s="56"/>
      <c r="B41" s="57"/>
      <c r="C41" s="58" t="s">
        <v>29</v>
      </c>
      <c r="D41" s="178"/>
      <c r="E41" s="57"/>
      <c r="F41" s="56">
        <f>SUM(F23,F24,F26,F28,F29,F31,F32,F34,F35,F37,F38,F40)</f>
        <v>3</v>
      </c>
      <c r="G41" s="60">
        <f>SUM(G23,G24,G26,G28,G29,G31,G32,G34,G35,G37,G38,G476)</f>
        <v>5</v>
      </c>
      <c r="H41" s="60"/>
      <c r="I41" s="61">
        <f>SUM(I23:I24,I28:I29,I31:I32,I34:I35,I37:I38,I40)</f>
        <v>11</v>
      </c>
      <c r="J41" s="61">
        <f>SUM(J23:J24,J26,J28:J29,J31:J32,J34:J35,J37:J38,J40)</f>
        <v>5</v>
      </c>
      <c r="K41" s="61">
        <f>SUM(K23:K24,K26,K28:K29,K31:K32,K34:K35,K37:K38,K40)</f>
        <v>5</v>
      </c>
      <c r="L41" s="60"/>
      <c r="M41" s="61">
        <f>SUM(M23:M24,M26,M28:M29,M31:M32,M34:M35,M37:M38,M40)</f>
        <v>15</v>
      </c>
      <c r="N41" s="61">
        <f>SUM(N23:N24,N28:N29,N31:N32,N34:N35,N37:N38,N40)</f>
        <v>3</v>
      </c>
      <c r="O41" s="61">
        <f>SUM(O23:O24,O28:O29,O31:O32,O34:O35,O37:O38,O40)</f>
        <v>2</v>
      </c>
      <c r="P41" s="60"/>
      <c r="Q41" s="61">
        <f>SUM(Q23:Q24,Q28:Q29,Q31:Q32,Q34:Q35,Q37:Q38,Q40)</f>
        <v>7</v>
      </c>
      <c r="R41" s="61">
        <f>SUM(R23:R24,R28:R29,R31:R32,R34:R35,R37:R38,R40)</f>
        <v>4</v>
      </c>
      <c r="S41" s="61">
        <f>SUM(S23:S24,S28:S29,S31:S32,S34:S35,S37:S38,S40)</f>
        <v>4</v>
      </c>
      <c r="T41" s="60"/>
      <c r="U41" s="61">
        <f>SUM(U23:U24,U28:U29,U31:U32,U34:U35,U37:U38,U40)</f>
        <v>10</v>
      </c>
      <c r="V41" s="56">
        <f>SUM(V23,V24,V26,V28,V29,V31,V32,V34,V35,V37,V38,V40)</f>
        <v>0</v>
      </c>
      <c r="W41" s="60">
        <f>SUM(W23,W24,W26,W28,W29,W31,W32,W34,W35,W37,W38,W40)</f>
        <v>0</v>
      </c>
      <c r="X41" s="60"/>
      <c r="Y41" s="61">
        <f>SUM(Y23,Y24,Y26,Y28,Y29,Y31,Y32,Y34,Y35,Y37,Y38,Y40)</f>
        <v>0</v>
      </c>
      <c r="Z41" s="56">
        <f>SUM(Z23,Z24,Z26,Z28,Z29,Z31,Z32,Z34,Z35,Z37,Z38,Z40)</f>
        <v>0</v>
      </c>
      <c r="AA41" s="60">
        <f>SUM(AA23,AA24,AA26,AA28,AA29,AA31,AA32,AA34,AA35,AA37,AA38,AA40)</f>
        <v>0</v>
      </c>
      <c r="AB41" s="60"/>
      <c r="AC41" s="61">
        <f>SUM(AC23,AC24,AC26,AC28,AC29,AC31,AC32,AC34,AC35,AC37,AC38,AC40)</f>
        <v>0</v>
      </c>
      <c r="AD41" s="101"/>
      <c r="AE41" s="59"/>
    </row>
    <row r="42" spans="1:31" ht="24.75" customHeight="1" thickBot="1" x14ac:dyDescent="0.3">
      <c r="A42" s="185" t="s">
        <v>189</v>
      </c>
      <c r="B42" s="186"/>
      <c r="C42" s="186"/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7"/>
    </row>
    <row r="43" spans="1:31" ht="15.75" thickBot="1" x14ac:dyDescent="0.3">
      <c r="A43" s="188" t="s">
        <v>164</v>
      </c>
      <c r="B43" s="189"/>
      <c r="C43" s="189"/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89"/>
      <c r="V43" s="189"/>
      <c r="W43" s="189"/>
      <c r="X43" s="189"/>
      <c r="Y43" s="189"/>
      <c r="Z43" s="189"/>
      <c r="AA43" s="189"/>
      <c r="AB43" s="189"/>
      <c r="AC43" s="189"/>
      <c r="AD43" s="189"/>
      <c r="AE43" s="190"/>
    </row>
    <row r="44" spans="1:31" x14ac:dyDescent="0.25">
      <c r="A44" s="77"/>
      <c r="B44" s="77" t="s">
        <v>246</v>
      </c>
      <c r="C44" s="42" t="s">
        <v>97</v>
      </c>
      <c r="D44" s="42" t="s">
        <v>362</v>
      </c>
      <c r="E44" s="78"/>
      <c r="F44" s="44">
        <v>1</v>
      </c>
      <c r="G44" s="45">
        <v>1</v>
      </c>
      <c r="H44" s="45" t="s">
        <v>28</v>
      </c>
      <c r="I44" s="46">
        <v>3</v>
      </c>
      <c r="J44" s="93"/>
      <c r="K44" s="45"/>
      <c r="L44" s="45"/>
      <c r="M44" s="46"/>
      <c r="N44" s="44"/>
      <c r="O44" s="45"/>
      <c r="P44" s="45"/>
      <c r="Q44" s="46"/>
      <c r="R44" s="44"/>
      <c r="S44" s="45"/>
      <c r="T44" s="45"/>
      <c r="U44" s="46"/>
      <c r="V44" s="44"/>
      <c r="W44" s="45"/>
      <c r="X44" s="45"/>
      <c r="Y44" s="46"/>
      <c r="Z44" s="44"/>
      <c r="AA44" s="45"/>
      <c r="AB44" s="45"/>
      <c r="AC44" s="46"/>
      <c r="AD44" s="82" t="s">
        <v>51</v>
      </c>
      <c r="AE44" s="82" t="s">
        <v>140</v>
      </c>
    </row>
    <row r="45" spans="1:31" ht="15.75" thickBot="1" x14ac:dyDescent="0.3">
      <c r="A45" s="77"/>
      <c r="B45" s="77" t="s">
        <v>247</v>
      </c>
      <c r="C45" s="42" t="s">
        <v>98</v>
      </c>
      <c r="D45" s="42" t="s">
        <v>363</v>
      </c>
      <c r="E45" s="78"/>
      <c r="F45" s="44">
        <v>0</v>
      </c>
      <c r="G45" s="45">
        <v>2</v>
      </c>
      <c r="H45" s="45" t="s">
        <v>28</v>
      </c>
      <c r="I45" s="46">
        <v>3</v>
      </c>
      <c r="J45" s="93"/>
      <c r="K45" s="45"/>
      <c r="L45" s="45"/>
      <c r="M45" s="46"/>
      <c r="N45" s="44"/>
      <c r="O45" s="45"/>
      <c r="P45" s="45"/>
      <c r="Q45" s="46"/>
      <c r="R45" s="44"/>
      <c r="S45" s="45"/>
      <c r="T45" s="45"/>
      <c r="U45" s="46"/>
      <c r="V45" s="44"/>
      <c r="W45" s="45"/>
      <c r="X45" s="45"/>
      <c r="Y45" s="46"/>
      <c r="Z45" s="44"/>
      <c r="AA45" s="45"/>
      <c r="AB45" s="45"/>
      <c r="AC45" s="46"/>
      <c r="AD45" s="82" t="s">
        <v>51</v>
      </c>
      <c r="AE45" s="82" t="s">
        <v>56</v>
      </c>
    </row>
    <row r="46" spans="1:31" ht="15.75" thickBot="1" x14ac:dyDescent="0.3">
      <c r="A46" s="188" t="s">
        <v>165</v>
      </c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90"/>
    </row>
    <row r="47" spans="1:31" ht="25.5" x14ac:dyDescent="0.25">
      <c r="A47" s="77"/>
      <c r="B47" s="77" t="s">
        <v>248</v>
      </c>
      <c r="C47" s="42" t="s">
        <v>342</v>
      </c>
      <c r="D47" s="42" t="s">
        <v>364</v>
      </c>
      <c r="E47" s="78"/>
      <c r="F47" s="44">
        <v>1</v>
      </c>
      <c r="G47" s="45">
        <v>1</v>
      </c>
      <c r="H47" s="45" t="s">
        <v>28</v>
      </c>
      <c r="I47" s="46">
        <v>3</v>
      </c>
      <c r="J47" s="93"/>
      <c r="K47" s="45"/>
      <c r="L47" s="45"/>
      <c r="M47" s="46"/>
      <c r="N47" s="44"/>
      <c r="O47" s="45"/>
      <c r="P47" s="45"/>
      <c r="Q47" s="46"/>
      <c r="R47" s="44"/>
      <c r="S47" s="45"/>
      <c r="T47" s="45"/>
      <c r="U47" s="46"/>
      <c r="V47" s="44"/>
      <c r="W47" s="45"/>
      <c r="X47" s="45"/>
      <c r="Y47" s="46"/>
      <c r="Z47" s="44"/>
      <c r="AA47" s="45"/>
      <c r="AB47" s="45"/>
      <c r="AC47" s="46"/>
      <c r="AD47" s="146" t="s">
        <v>38</v>
      </c>
      <c r="AE47" s="82" t="s">
        <v>39</v>
      </c>
    </row>
    <row r="48" spans="1:31" ht="25.5" x14ac:dyDescent="0.25">
      <c r="A48" s="77"/>
      <c r="B48" s="77" t="s">
        <v>249</v>
      </c>
      <c r="C48" s="42" t="s">
        <v>343</v>
      </c>
      <c r="D48" s="42" t="s">
        <v>365</v>
      </c>
      <c r="E48" s="42" t="s">
        <v>99</v>
      </c>
      <c r="F48" s="44"/>
      <c r="G48" s="45"/>
      <c r="H48" s="45"/>
      <c r="I48" s="46"/>
      <c r="J48" s="93">
        <v>1</v>
      </c>
      <c r="K48" s="45">
        <v>2</v>
      </c>
      <c r="L48" s="45" t="s">
        <v>24</v>
      </c>
      <c r="M48" s="46">
        <v>3</v>
      </c>
      <c r="N48" s="44"/>
      <c r="O48" s="45"/>
      <c r="P48" s="45"/>
      <c r="Q48" s="46"/>
      <c r="R48" s="44"/>
      <c r="S48" s="45"/>
      <c r="T48" s="45"/>
      <c r="U48" s="46"/>
      <c r="V48" s="44"/>
      <c r="W48" s="45"/>
      <c r="X48" s="45"/>
      <c r="Y48" s="46"/>
      <c r="Z48" s="44"/>
      <c r="AA48" s="45"/>
      <c r="AB48" s="45"/>
      <c r="AC48" s="46"/>
      <c r="AD48" s="146" t="s">
        <v>38</v>
      </c>
      <c r="AE48" s="82" t="s">
        <v>39</v>
      </c>
    </row>
    <row r="49" spans="1:31" ht="25.5" x14ac:dyDescent="0.25">
      <c r="A49" s="77"/>
      <c r="B49" s="77" t="s">
        <v>250</v>
      </c>
      <c r="C49" s="42" t="s">
        <v>101</v>
      </c>
      <c r="D49" s="42" t="s">
        <v>366</v>
      </c>
      <c r="E49" s="42" t="s">
        <v>100</v>
      </c>
      <c r="F49" s="44"/>
      <c r="G49" s="45"/>
      <c r="H49" s="45"/>
      <c r="I49" s="46"/>
      <c r="J49" s="93"/>
      <c r="K49" s="45"/>
      <c r="L49" s="45"/>
      <c r="M49" s="46"/>
      <c r="N49" s="44">
        <v>1</v>
      </c>
      <c r="O49" s="45">
        <v>2</v>
      </c>
      <c r="P49" s="45" t="s">
        <v>24</v>
      </c>
      <c r="Q49" s="46">
        <v>3</v>
      </c>
      <c r="R49" s="44"/>
      <c r="S49" s="45"/>
      <c r="T49" s="45"/>
      <c r="U49" s="46"/>
      <c r="V49" s="44"/>
      <c r="W49" s="45"/>
      <c r="X49" s="45"/>
      <c r="Y49" s="46"/>
      <c r="Z49" s="44"/>
      <c r="AA49" s="45"/>
      <c r="AB49" s="45"/>
      <c r="AC49" s="46"/>
      <c r="AD49" s="146" t="s">
        <v>38</v>
      </c>
      <c r="AE49" s="82" t="s">
        <v>42</v>
      </c>
    </row>
    <row r="50" spans="1:31" ht="26.25" thickBot="1" x14ac:dyDescent="0.3">
      <c r="A50" s="77"/>
      <c r="B50" s="77" t="s">
        <v>251</v>
      </c>
      <c r="C50" s="42" t="s">
        <v>102</v>
      </c>
      <c r="D50" s="42" t="s">
        <v>367</v>
      </c>
      <c r="E50" s="42" t="s">
        <v>101</v>
      </c>
      <c r="F50" s="44"/>
      <c r="G50" s="45"/>
      <c r="H50" s="45"/>
      <c r="I50" s="46"/>
      <c r="J50" s="93"/>
      <c r="K50" s="45"/>
      <c r="L50" s="45"/>
      <c r="M50" s="46"/>
      <c r="N50" s="44"/>
      <c r="O50" s="45"/>
      <c r="P50" s="45"/>
      <c r="Q50" s="46"/>
      <c r="R50" s="44">
        <v>0</v>
      </c>
      <c r="S50" s="45">
        <v>2</v>
      </c>
      <c r="T50" s="45" t="s">
        <v>28</v>
      </c>
      <c r="U50" s="46">
        <v>3</v>
      </c>
      <c r="V50" s="44"/>
      <c r="W50" s="45"/>
      <c r="X50" s="45"/>
      <c r="Y50" s="46"/>
      <c r="Z50" s="44"/>
      <c r="AA50" s="45"/>
      <c r="AB50" s="45"/>
      <c r="AC50" s="46"/>
      <c r="AD50" s="146" t="s">
        <v>38</v>
      </c>
      <c r="AE50" s="82" t="s">
        <v>42</v>
      </c>
    </row>
    <row r="51" spans="1:31" ht="15.75" thickBot="1" x14ac:dyDescent="0.3">
      <c r="A51" s="188" t="s">
        <v>166</v>
      </c>
      <c r="B51" s="189"/>
      <c r="C51" s="189"/>
      <c r="D51" s="189"/>
      <c r="E51" s="189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90"/>
    </row>
    <row r="52" spans="1:31" x14ac:dyDescent="0.25">
      <c r="A52" s="70"/>
      <c r="B52" s="77" t="s">
        <v>252</v>
      </c>
      <c r="C52" s="42" t="s">
        <v>152</v>
      </c>
      <c r="D52" s="177" t="s">
        <v>368</v>
      </c>
      <c r="E52" s="119"/>
      <c r="F52" s="44"/>
      <c r="G52" s="45"/>
      <c r="H52" s="45"/>
      <c r="I52" s="46"/>
      <c r="J52" s="44">
        <v>1</v>
      </c>
      <c r="K52" s="45">
        <v>1</v>
      </c>
      <c r="L52" s="45" t="s">
        <v>24</v>
      </c>
      <c r="M52" s="46">
        <v>3</v>
      </c>
      <c r="N52" s="44"/>
      <c r="O52" s="45"/>
      <c r="P52" s="45"/>
      <c r="Q52" s="46"/>
      <c r="R52" s="44"/>
      <c r="S52" s="45"/>
      <c r="T52" s="45"/>
      <c r="U52" s="46"/>
      <c r="V52" s="44"/>
      <c r="W52" s="45"/>
      <c r="X52" s="45"/>
      <c r="Y52" s="46"/>
      <c r="Z52" s="44"/>
      <c r="AA52" s="45"/>
      <c r="AB52" s="45"/>
      <c r="AC52" s="46"/>
      <c r="AD52" s="82" t="s">
        <v>43</v>
      </c>
      <c r="AE52" s="82" t="s">
        <v>143</v>
      </c>
    </row>
    <row r="53" spans="1:31" x14ac:dyDescent="0.25">
      <c r="A53" s="70"/>
      <c r="B53" s="77" t="s">
        <v>253</v>
      </c>
      <c r="C53" s="42" t="s">
        <v>106</v>
      </c>
      <c r="D53" s="42" t="s">
        <v>369</v>
      </c>
      <c r="E53" s="42" t="s">
        <v>152</v>
      </c>
      <c r="F53" s="44"/>
      <c r="G53" s="45"/>
      <c r="H53" s="45"/>
      <c r="I53" s="46"/>
      <c r="J53" s="44"/>
      <c r="K53" s="45"/>
      <c r="L53" s="45"/>
      <c r="M53" s="46"/>
      <c r="N53" s="44">
        <v>1</v>
      </c>
      <c r="O53" s="45">
        <v>1</v>
      </c>
      <c r="P53" s="45" t="s">
        <v>28</v>
      </c>
      <c r="Q53" s="46">
        <v>3</v>
      </c>
      <c r="R53" s="44"/>
      <c r="S53" s="45"/>
      <c r="T53" s="45"/>
      <c r="U53" s="46"/>
      <c r="V53" s="44"/>
      <c r="W53" s="45"/>
      <c r="X53" s="45"/>
      <c r="Y53" s="46"/>
      <c r="Z53" s="44"/>
      <c r="AA53" s="45"/>
      <c r="AB53" s="45"/>
      <c r="AC53" s="46"/>
      <c r="AD53" s="82" t="s">
        <v>43</v>
      </c>
      <c r="AE53" s="82" t="s">
        <v>45</v>
      </c>
    </row>
    <row r="54" spans="1:31" ht="15.75" thickBot="1" x14ac:dyDescent="0.3">
      <c r="A54" s="70"/>
      <c r="B54" s="77" t="s">
        <v>254</v>
      </c>
      <c r="C54" s="42" t="s">
        <v>107</v>
      </c>
      <c r="D54" s="42" t="s">
        <v>370</v>
      </c>
      <c r="E54" s="42" t="s">
        <v>106</v>
      </c>
      <c r="F54" s="44"/>
      <c r="G54" s="45"/>
      <c r="H54" s="45"/>
      <c r="I54" s="46"/>
      <c r="J54" s="44"/>
      <c r="K54" s="45"/>
      <c r="L54" s="45"/>
      <c r="M54" s="46"/>
      <c r="N54" s="44"/>
      <c r="O54" s="45"/>
      <c r="P54" s="45"/>
      <c r="Q54" s="46"/>
      <c r="R54" s="44">
        <v>1</v>
      </c>
      <c r="S54" s="45">
        <v>2</v>
      </c>
      <c r="T54" s="45" t="s">
        <v>24</v>
      </c>
      <c r="U54" s="46">
        <v>4</v>
      </c>
      <c r="V54" s="44"/>
      <c r="W54" s="45"/>
      <c r="X54" s="45"/>
      <c r="Y54" s="46"/>
      <c r="Z54" s="52"/>
      <c r="AA54" s="53"/>
      <c r="AB54" s="53"/>
      <c r="AC54" s="54"/>
      <c r="AD54" s="82" t="s">
        <v>43</v>
      </c>
      <c r="AE54" s="82" t="s">
        <v>45</v>
      </c>
    </row>
    <row r="55" spans="1:31" ht="15.75" thickBot="1" x14ac:dyDescent="0.3">
      <c r="A55" s="188" t="s">
        <v>167</v>
      </c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90"/>
    </row>
    <row r="56" spans="1:31" x14ac:dyDescent="0.25">
      <c r="A56" s="70"/>
      <c r="B56" s="77" t="s">
        <v>255</v>
      </c>
      <c r="C56" s="42" t="s">
        <v>108</v>
      </c>
      <c r="D56" s="177" t="s">
        <v>371</v>
      </c>
      <c r="E56" s="119"/>
      <c r="F56" s="44">
        <v>1</v>
      </c>
      <c r="G56" s="45">
        <v>1</v>
      </c>
      <c r="H56" s="45" t="s">
        <v>28</v>
      </c>
      <c r="I56" s="46">
        <v>3</v>
      </c>
      <c r="J56" s="44"/>
      <c r="K56" s="45"/>
      <c r="L56" s="45"/>
      <c r="M56" s="46"/>
      <c r="N56" s="44"/>
      <c r="O56" s="45"/>
      <c r="P56" s="45"/>
      <c r="Q56" s="46"/>
      <c r="R56" s="44"/>
      <c r="S56" s="45"/>
      <c r="T56" s="45"/>
      <c r="U56" s="46"/>
      <c r="V56" s="44"/>
      <c r="W56" s="45"/>
      <c r="X56" s="45"/>
      <c r="Y56" s="46"/>
      <c r="Z56" s="52"/>
      <c r="AA56" s="53"/>
      <c r="AB56" s="53"/>
      <c r="AC56" s="54"/>
      <c r="AD56" s="82" t="s">
        <v>43</v>
      </c>
      <c r="AE56" s="82" t="s">
        <v>144</v>
      </c>
    </row>
    <row r="57" spans="1:31" x14ac:dyDescent="0.25">
      <c r="A57" s="70"/>
      <c r="B57" s="77" t="s">
        <v>256</v>
      </c>
      <c r="C57" s="42" t="s">
        <v>200</v>
      </c>
      <c r="D57" s="42" t="s">
        <v>372</v>
      </c>
      <c r="E57" s="42" t="s">
        <v>108</v>
      </c>
      <c r="F57" s="44"/>
      <c r="G57" s="45"/>
      <c r="H57" s="45"/>
      <c r="I57" s="46"/>
      <c r="J57" s="44">
        <v>1</v>
      </c>
      <c r="K57" s="45">
        <v>2</v>
      </c>
      <c r="L57" s="45" t="s">
        <v>28</v>
      </c>
      <c r="M57" s="46">
        <v>4</v>
      </c>
      <c r="N57" s="44"/>
      <c r="O57" s="45"/>
      <c r="P57" s="45"/>
      <c r="Q57" s="46"/>
      <c r="R57" s="44"/>
      <c r="S57" s="45"/>
      <c r="T57" s="45"/>
      <c r="U57" s="46"/>
      <c r="V57" s="44"/>
      <c r="W57" s="45"/>
      <c r="X57" s="45"/>
      <c r="Y57" s="46"/>
      <c r="Z57" s="44"/>
      <c r="AA57" s="45"/>
      <c r="AB57" s="45"/>
      <c r="AC57" s="46"/>
      <c r="AD57" s="82" t="s">
        <v>43</v>
      </c>
      <c r="AE57" s="82" t="s">
        <v>110</v>
      </c>
    </row>
    <row r="58" spans="1:31" ht="15.75" thickBot="1" x14ac:dyDescent="0.3">
      <c r="A58" s="70"/>
      <c r="B58" s="77" t="s">
        <v>257</v>
      </c>
      <c r="C58" s="42" t="s">
        <v>109</v>
      </c>
      <c r="D58" s="177" t="s">
        <v>373</v>
      </c>
      <c r="E58" s="119"/>
      <c r="F58" s="44"/>
      <c r="G58" s="45"/>
      <c r="H58" s="45"/>
      <c r="I58" s="46"/>
      <c r="J58" s="44"/>
      <c r="K58" s="45"/>
      <c r="L58" s="45"/>
      <c r="M58" s="46"/>
      <c r="N58" s="44">
        <v>0</v>
      </c>
      <c r="O58" s="45">
        <v>2</v>
      </c>
      <c r="P58" s="45" t="s">
        <v>28</v>
      </c>
      <c r="Q58" s="46">
        <v>3</v>
      </c>
      <c r="R58" s="44"/>
      <c r="S58" s="45"/>
      <c r="T58" s="45"/>
      <c r="U58" s="46"/>
      <c r="V58" s="44"/>
      <c r="W58" s="45"/>
      <c r="X58" s="45"/>
      <c r="Y58" s="46"/>
      <c r="Z58" s="44"/>
      <c r="AA58" s="45"/>
      <c r="AB58" s="45"/>
      <c r="AC58" s="46"/>
      <c r="AD58" s="82" t="s">
        <v>43</v>
      </c>
      <c r="AE58" s="82" t="s">
        <v>110</v>
      </c>
    </row>
    <row r="59" spans="1:31" ht="15.75" thickBot="1" x14ac:dyDescent="0.3">
      <c r="A59" s="188" t="s">
        <v>168</v>
      </c>
      <c r="B59" s="189"/>
      <c r="C59" s="189"/>
      <c r="D59" s="189"/>
      <c r="E59" s="189"/>
      <c r="F59" s="189"/>
      <c r="G59" s="189"/>
      <c r="H59" s="189"/>
      <c r="I59" s="189"/>
      <c r="J59" s="189"/>
      <c r="K59" s="189"/>
      <c r="L59" s="189"/>
      <c r="M59" s="189"/>
      <c r="N59" s="189"/>
      <c r="O59" s="189"/>
      <c r="P59" s="189"/>
      <c r="Q59" s="189"/>
      <c r="R59" s="189"/>
      <c r="S59" s="189"/>
      <c r="T59" s="189"/>
      <c r="U59" s="189"/>
      <c r="V59" s="189"/>
      <c r="W59" s="189"/>
      <c r="X59" s="189"/>
      <c r="Y59" s="189"/>
      <c r="Z59" s="189"/>
      <c r="AA59" s="189"/>
      <c r="AB59" s="189"/>
      <c r="AC59" s="189"/>
      <c r="AD59" s="189"/>
      <c r="AE59" s="190"/>
    </row>
    <row r="60" spans="1:31" x14ac:dyDescent="0.25">
      <c r="A60" s="70"/>
      <c r="B60" s="77" t="s">
        <v>258</v>
      </c>
      <c r="C60" s="42" t="s">
        <v>149</v>
      </c>
      <c r="D60" s="182" t="s">
        <v>374</v>
      </c>
      <c r="E60" s="119"/>
      <c r="F60" s="44">
        <v>1</v>
      </c>
      <c r="G60" s="45">
        <v>1</v>
      </c>
      <c r="H60" s="45" t="s">
        <v>24</v>
      </c>
      <c r="I60" s="46">
        <v>3</v>
      </c>
      <c r="J60" s="44"/>
      <c r="K60" s="45"/>
      <c r="L60" s="45"/>
      <c r="M60" s="46"/>
      <c r="N60" s="44"/>
      <c r="O60" s="45"/>
      <c r="P60" s="45"/>
      <c r="Q60" s="46"/>
      <c r="R60" s="44"/>
      <c r="S60" s="45"/>
      <c r="T60" s="45"/>
      <c r="U60" s="46"/>
      <c r="V60" s="44"/>
      <c r="W60" s="45"/>
      <c r="X60" s="45"/>
      <c r="Y60" s="46"/>
      <c r="Z60" s="45"/>
      <c r="AA60" s="45"/>
      <c r="AB60" s="46"/>
      <c r="AC60" s="45"/>
      <c r="AD60" s="82" t="s">
        <v>51</v>
      </c>
      <c r="AE60" s="82" t="s">
        <v>44</v>
      </c>
    </row>
    <row r="61" spans="1:31" x14ac:dyDescent="0.25">
      <c r="A61" s="70"/>
      <c r="B61" s="77" t="s">
        <v>259</v>
      </c>
      <c r="C61" s="42" t="s">
        <v>150</v>
      </c>
      <c r="D61" s="183" t="s">
        <v>375</v>
      </c>
      <c r="E61" s="42" t="s">
        <v>149</v>
      </c>
      <c r="F61" s="44"/>
      <c r="G61" s="45"/>
      <c r="H61" s="45"/>
      <c r="I61" s="46"/>
      <c r="J61" s="44">
        <v>1</v>
      </c>
      <c r="K61" s="45">
        <v>1</v>
      </c>
      <c r="L61" s="45" t="s">
        <v>24</v>
      </c>
      <c r="M61" s="46">
        <v>3</v>
      </c>
      <c r="N61" s="44"/>
      <c r="O61" s="45"/>
      <c r="P61" s="45"/>
      <c r="Q61" s="46"/>
      <c r="R61" s="44"/>
      <c r="S61" s="45"/>
      <c r="T61" s="45"/>
      <c r="U61" s="46"/>
      <c r="V61" s="44"/>
      <c r="W61" s="45"/>
      <c r="X61" s="45"/>
      <c r="Y61" s="46"/>
      <c r="Z61" s="45"/>
      <c r="AA61" s="45"/>
      <c r="AB61" s="46"/>
      <c r="AC61" s="45"/>
      <c r="AD61" s="82" t="s">
        <v>51</v>
      </c>
      <c r="AE61" s="82" t="s">
        <v>44</v>
      </c>
    </row>
    <row r="62" spans="1:31" ht="15.75" thickBot="1" x14ac:dyDescent="0.3">
      <c r="A62" s="70"/>
      <c r="B62" s="77" t="s">
        <v>260</v>
      </c>
      <c r="C62" s="42" t="s">
        <v>201</v>
      </c>
      <c r="D62" s="183" t="s">
        <v>376</v>
      </c>
      <c r="E62" s="42" t="s">
        <v>150</v>
      </c>
      <c r="F62" s="44"/>
      <c r="G62" s="45"/>
      <c r="H62" s="45"/>
      <c r="I62" s="46"/>
      <c r="J62" s="44"/>
      <c r="K62" s="45"/>
      <c r="L62" s="45"/>
      <c r="M62" s="46"/>
      <c r="N62" s="44">
        <v>2</v>
      </c>
      <c r="O62" s="45">
        <v>2</v>
      </c>
      <c r="P62" s="45" t="s">
        <v>24</v>
      </c>
      <c r="Q62" s="46">
        <v>6</v>
      </c>
      <c r="R62" s="44"/>
      <c r="S62" s="45"/>
      <c r="T62" s="45"/>
      <c r="U62" s="46"/>
      <c r="V62" s="44"/>
      <c r="W62" s="45"/>
      <c r="X62" s="45"/>
      <c r="Y62" s="46"/>
      <c r="Z62" s="45"/>
      <c r="AA62" s="45"/>
      <c r="AB62" s="46"/>
      <c r="AC62" s="45"/>
      <c r="AD62" s="82" t="s">
        <v>43</v>
      </c>
      <c r="AE62" s="82" t="s">
        <v>111</v>
      </c>
    </row>
    <row r="63" spans="1:31" ht="15.75" thickBot="1" x14ac:dyDescent="0.3">
      <c r="A63" s="188" t="s">
        <v>169</v>
      </c>
      <c r="B63" s="189"/>
      <c r="C63" s="189"/>
      <c r="D63" s="189"/>
      <c r="E63" s="189"/>
      <c r="F63" s="189"/>
      <c r="G63" s="189"/>
      <c r="H63" s="189"/>
      <c r="I63" s="189"/>
      <c r="J63" s="189"/>
      <c r="K63" s="189"/>
      <c r="L63" s="189"/>
      <c r="M63" s="189"/>
      <c r="N63" s="189"/>
      <c r="O63" s="189"/>
      <c r="P63" s="189"/>
      <c r="Q63" s="189"/>
      <c r="R63" s="189"/>
      <c r="S63" s="189"/>
      <c r="T63" s="189"/>
      <c r="U63" s="189"/>
      <c r="V63" s="189"/>
      <c r="W63" s="189"/>
      <c r="X63" s="189"/>
      <c r="Y63" s="189"/>
      <c r="Z63" s="189"/>
      <c r="AA63" s="189"/>
      <c r="AB63" s="189"/>
      <c r="AC63" s="189"/>
      <c r="AD63" s="189"/>
      <c r="AE63" s="190"/>
    </row>
    <row r="64" spans="1:31" x14ac:dyDescent="0.25">
      <c r="A64" s="70"/>
      <c r="B64" s="77" t="s">
        <v>261</v>
      </c>
      <c r="C64" s="42" t="s">
        <v>153</v>
      </c>
      <c r="D64" s="182" t="s">
        <v>377</v>
      </c>
      <c r="E64" s="119"/>
      <c r="F64" s="44">
        <v>0</v>
      </c>
      <c r="G64" s="45">
        <v>2</v>
      </c>
      <c r="H64" s="45" t="s">
        <v>28</v>
      </c>
      <c r="I64" s="46">
        <v>0</v>
      </c>
      <c r="J64" s="44"/>
      <c r="K64" s="45"/>
      <c r="L64" s="45"/>
      <c r="M64" s="46"/>
      <c r="N64" s="44"/>
      <c r="O64" s="45"/>
      <c r="P64" s="45"/>
      <c r="Q64" s="46"/>
      <c r="R64" s="44"/>
      <c r="S64" s="45"/>
      <c r="T64" s="45"/>
      <c r="U64" s="46"/>
      <c r="V64" s="44"/>
      <c r="W64" s="45"/>
      <c r="X64" s="45"/>
      <c r="Y64" s="46"/>
      <c r="Z64" s="52"/>
      <c r="AA64" s="53"/>
      <c r="AB64" s="53"/>
      <c r="AC64" s="54"/>
      <c r="AD64" s="82" t="s">
        <v>49</v>
      </c>
      <c r="AE64" s="82" t="s">
        <v>183</v>
      </c>
    </row>
    <row r="65" spans="1:31" x14ac:dyDescent="0.25">
      <c r="A65" s="70"/>
      <c r="B65" s="77" t="s">
        <v>262</v>
      </c>
      <c r="C65" s="42" t="s">
        <v>154</v>
      </c>
      <c r="D65" s="182" t="s">
        <v>378</v>
      </c>
      <c r="E65" s="119"/>
      <c r="F65" s="44"/>
      <c r="G65" s="45"/>
      <c r="H65" s="45"/>
      <c r="I65" s="46"/>
      <c r="J65" s="44">
        <v>0</v>
      </c>
      <c r="K65" s="45">
        <v>2</v>
      </c>
      <c r="L65" s="45" t="s">
        <v>28</v>
      </c>
      <c r="M65" s="46">
        <v>0</v>
      </c>
      <c r="N65" s="44"/>
      <c r="O65" s="45"/>
      <c r="P65" s="45"/>
      <c r="Q65" s="46"/>
      <c r="R65" s="44"/>
      <c r="S65" s="45"/>
      <c r="T65" s="45"/>
      <c r="U65" s="46"/>
      <c r="V65" s="44"/>
      <c r="W65" s="45"/>
      <c r="X65" s="45"/>
      <c r="Y65" s="46"/>
      <c r="Z65" s="44"/>
      <c r="AA65" s="45"/>
      <c r="AB65" s="45"/>
      <c r="AC65" s="46"/>
      <c r="AD65" s="82" t="s">
        <v>49</v>
      </c>
      <c r="AE65" s="82" t="s">
        <v>183</v>
      </c>
    </row>
    <row r="66" spans="1:31" x14ac:dyDescent="0.25">
      <c r="A66" s="70"/>
      <c r="B66" s="77" t="s">
        <v>263</v>
      </c>
      <c r="C66" s="42" t="s">
        <v>112</v>
      </c>
      <c r="D66" s="177" t="s">
        <v>379</v>
      </c>
      <c r="E66" s="119"/>
      <c r="F66" s="44"/>
      <c r="G66" s="45"/>
      <c r="H66" s="45"/>
      <c r="I66" s="46"/>
      <c r="J66" s="44"/>
      <c r="K66" s="45"/>
      <c r="L66" s="45"/>
      <c r="M66" s="46"/>
      <c r="N66" s="44">
        <v>2</v>
      </c>
      <c r="O66" s="45">
        <v>1</v>
      </c>
      <c r="P66" s="45" t="s">
        <v>24</v>
      </c>
      <c r="Q66" s="46">
        <v>4</v>
      </c>
      <c r="R66" s="44"/>
      <c r="S66" s="45"/>
      <c r="T66" s="45"/>
      <c r="U66" s="46"/>
      <c r="V66" s="44"/>
      <c r="W66" s="45"/>
      <c r="X66" s="45"/>
      <c r="Y66" s="46"/>
      <c r="Z66" s="44"/>
      <c r="AA66" s="45"/>
      <c r="AB66" s="45"/>
      <c r="AC66" s="46"/>
      <c r="AD66" s="82" t="s">
        <v>49</v>
      </c>
      <c r="AE66" s="82" t="s">
        <v>50</v>
      </c>
    </row>
    <row r="67" spans="1:31" ht="15.75" thickBot="1" x14ac:dyDescent="0.3">
      <c r="A67" s="70"/>
      <c r="B67" s="77" t="s">
        <v>264</v>
      </c>
      <c r="C67" s="42" t="s">
        <v>113</v>
      </c>
      <c r="D67" s="42" t="s">
        <v>380</v>
      </c>
      <c r="E67" s="42" t="s">
        <v>112</v>
      </c>
      <c r="F67" s="44"/>
      <c r="G67" s="45"/>
      <c r="H67" s="45"/>
      <c r="I67" s="46"/>
      <c r="J67" s="44"/>
      <c r="K67" s="45"/>
      <c r="L67" s="45"/>
      <c r="M67" s="46"/>
      <c r="N67" s="44"/>
      <c r="O67" s="45"/>
      <c r="P67" s="45"/>
      <c r="Q67" s="46"/>
      <c r="R67" s="44">
        <v>1</v>
      </c>
      <c r="S67" s="45">
        <v>2</v>
      </c>
      <c r="T67" s="45" t="s">
        <v>28</v>
      </c>
      <c r="U67" s="46">
        <v>4</v>
      </c>
      <c r="V67" s="44"/>
      <c r="W67" s="45"/>
      <c r="X67" s="45"/>
      <c r="Y67" s="46"/>
      <c r="Z67" s="52"/>
      <c r="AA67" s="53"/>
      <c r="AB67" s="53"/>
      <c r="AC67" s="54"/>
      <c r="AD67" s="82" t="s">
        <v>49</v>
      </c>
      <c r="AE67" s="82" t="s">
        <v>50</v>
      </c>
    </row>
    <row r="68" spans="1:31" ht="15.75" thickBot="1" x14ac:dyDescent="0.3">
      <c r="A68" s="56"/>
      <c r="B68" s="57"/>
      <c r="C68" s="58" t="s">
        <v>29</v>
      </c>
      <c r="D68" s="178"/>
      <c r="E68" s="57"/>
      <c r="F68" s="56">
        <f>SUM(F64:F67,F64:F67,F60:F62,F56:F58,F52:F54,F47:F50,F44:F45)</f>
        <v>4</v>
      </c>
      <c r="G68" s="60">
        <f>SUM(G64:G67,G60:G62,G56:G58,G52:G54,G47:G50,G44:G45)</f>
        <v>8</v>
      </c>
      <c r="H68" s="60"/>
      <c r="I68" s="61">
        <f>SUM(I64:I67,I60:I62,I56:I58,I52:I54,I47:I50,I44:I45)</f>
        <v>15</v>
      </c>
      <c r="J68" s="56">
        <f>SUM(J65:J67,J64,J60:J62,J56:J58,J52:J54,J47:J50,J44:J45)</f>
        <v>4</v>
      </c>
      <c r="K68" s="60">
        <f>SUM(K66:K67,K44:K45,K47:K50,K52:K54,K56:K58,K61:K62,K64:K67)</f>
        <v>8</v>
      </c>
      <c r="L68" s="60"/>
      <c r="M68" s="61">
        <f>SUM(M65:M67,M64,M60:M62,M56:M58,M52:M54,M47:M50,M44:M45)</f>
        <v>13</v>
      </c>
      <c r="N68" s="56">
        <f>SUM(N66:N66,N44:N45,N47:N50,N52:N54,N56:N58,N61:N62,N64:N66)</f>
        <v>8</v>
      </c>
      <c r="O68" s="60">
        <f>SUM(O66:O66,O44:O45,O47:O50,O52:O54,O56:O58,O61:O62,O64:O66)</f>
        <v>9</v>
      </c>
      <c r="P68" s="60"/>
      <c r="Q68" s="61">
        <f>SUM(Q66:Q67,Q64:Q65,Q60:Q62,Q56:Q58,Q52:Q54,Q47:Q50,Q44:Q45)</f>
        <v>19</v>
      </c>
      <c r="R68" s="56">
        <f>SUM(J65,R64:R67,R61:R62,R56:R58,R52:R54,R47:R50,R44:R45)</f>
        <v>2</v>
      </c>
      <c r="S68" s="60">
        <f>SUM(K65,S64:S67,S61:S62,S56:S58,S52:S54,S47:S50,S44:S45)</f>
        <v>8</v>
      </c>
      <c r="T68" s="60"/>
      <c r="U68" s="61">
        <f>SUM(U67,U64:U66,U60:U62,U56:U58,U52:U54,U47:U50,U44:U45)</f>
        <v>11</v>
      </c>
      <c r="V68" s="56">
        <f>SUM(V64:V67,V61:V62,V56:V58,V52:V54,V47:V50,V44:V45)</f>
        <v>0</v>
      </c>
      <c r="W68" s="60">
        <f>SUM(W64:W67,W61:W62,W56:W58,W52:W54,W47:W50,W44:W45)</f>
        <v>0</v>
      </c>
      <c r="X68" s="60"/>
      <c r="Y68" s="61">
        <f>SUM(Y64:Y67,Y61:Y62,Y56:Y58,Y52:Y54,Y47:Y50,Y44:Y45)</f>
        <v>0</v>
      </c>
      <c r="Z68" s="56">
        <f>SUM(Z64:Z67,Z61:Z62,Z56:Z58,Z52:Z54,Z47:Z50,Z44:Z45)</f>
        <v>0</v>
      </c>
      <c r="AA68" s="60">
        <f>SUM(AA64:AA67,AA61:AA62,AA56:AA58,AA52:AA54,AA47:AA50,AA44:AA45)</f>
        <v>0</v>
      </c>
      <c r="AB68" s="60"/>
      <c r="AC68" s="61">
        <f>SUM(AC64:AC67,AC61:AC62,AC56:AC58,AC52:AC54,AC47:AC50,AC44:AC45)</f>
        <v>0</v>
      </c>
      <c r="AD68" s="101"/>
      <c r="AE68" s="59"/>
    </row>
    <row r="69" spans="1:31" ht="24" customHeight="1" thickBot="1" x14ac:dyDescent="0.3">
      <c r="A69" s="185" t="s">
        <v>156</v>
      </c>
      <c r="B69" s="186"/>
      <c r="C69" s="186"/>
      <c r="D69" s="186"/>
      <c r="E69" s="186"/>
      <c r="F69" s="186"/>
      <c r="G69" s="186"/>
      <c r="H69" s="186"/>
      <c r="I69" s="186"/>
      <c r="J69" s="186"/>
      <c r="K69" s="186"/>
      <c r="L69" s="186"/>
      <c r="M69" s="186"/>
      <c r="N69" s="186"/>
      <c r="O69" s="186"/>
      <c r="P69" s="186"/>
      <c r="Q69" s="186"/>
      <c r="R69" s="186"/>
      <c r="S69" s="186"/>
      <c r="T69" s="186"/>
      <c r="U69" s="186"/>
      <c r="V69" s="186"/>
      <c r="W69" s="186"/>
      <c r="X69" s="186"/>
      <c r="Y69" s="186"/>
      <c r="Z69" s="186"/>
      <c r="AA69" s="186"/>
      <c r="AB69" s="186"/>
      <c r="AC69" s="186"/>
      <c r="AD69" s="186"/>
      <c r="AE69" s="187"/>
    </row>
    <row r="70" spans="1:31" s="161" customFormat="1" ht="14.25" x14ac:dyDescent="0.2">
      <c r="A70" s="77"/>
      <c r="B70" s="77" t="s">
        <v>265</v>
      </c>
      <c r="C70" s="102" t="s">
        <v>114</v>
      </c>
      <c r="D70" s="102" t="s">
        <v>381</v>
      </c>
      <c r="E70" s="42"/>
      <c r="F70" s="44">
        <v>0</v>
      </c>
      <c r="G70" s="45" t="s">
        <v>176</v>
      </c>
      <c r="H70" s="45" t="s">
        <v>28</v>
      </c>
      <c r="I70" s="46">
        <v>3</v>
      </c>
      <c r="J70" s="44"/>
      <c r="K70" s="45"/>
      <c r="L70" s="45"/>
      <c r="M70" s="46"/>
      <c r="N70" s="44"/>
      <c r="O70" s="45"/>
      <c r="P70" s="45"/>
      <c r="Q70" s="46"/>
      <c r="R70" s="44"/>
      <c r="S70" s="45"/>
      <c r="T70" s="45"/>
      <c r="U70" s="46"/>
      <c r="V70" s="44"/>
      <c r="W70" s="45"/>
      <c r="X70" s="45"/>
      <c r="Y70" s="46"/>
      <c r="Z70" s="44"/>
      <c r="AA70" s="45"/>
      <c r="AB70" s="45"/>
      <c r="AC70" s="46"/>
      <c r="AD70" s="94" t="s">
        <v>51</v>
      </c>
      <c r="AE70" s="82" t="s">
        <v>118</v>
      </c>
    </row>
    <row r="71" spans="1:31" s="161" customFormat="1" ht="14.25" x14ac:dyDescent="0.2">
      <c r="A71" s="77"/>
      <c r="B71" s="77" t="s">
        <v>266</v>
      </c>
      <c r="C71" s="102" t="s">
        <v>148</v>
      </c>
      <c r="D71" s="102" t="s">
        <v>382</v>
      </c>
      <c r="E71" s="42" t="s">
        <v>158</v>
      </c>
      <c r="F71" s="44"/>
      <c r="G71" s="45"/>
      <c r="H71" s="45"/>
      <c r="I71" s="46"/>
      <c r="J71" s="44">
        <v>0</v>
      </c>
      <c r="K71" s="45" t="s">
        <v>177</v>
      </c>
      <c r="L71" s="45" t="s">
        <v>28</v>
      </c>
      <c r="M71" s="46">
        <v>3</v>
      </c>
      <c r="N71" s="44"/>
      <c r="O71" s="45"/>
      <c r="P71" s="45"/>
      <c r="Q71" s="46"/>
      <c r="R71" s="44"/>
      <c r="S71" s="45"/>
      <c r="T71" s="45"/>
      <c r="U71" s="46"/>
      <c r="V71" s="44"/>
      <c r="W71" s="45"/>
      <c r="X71" s="45"/>
      <c r="Y71" s="46"/>
      <c r="Z71" s="44"/>
      <c r="AA71" s="45"/>
      <c r="AB71" s="45"/>
      <c r="AC71" s="46"/>
      <c r="AD71" s="94" t="s">
        <v>51</v>
      </c>
      <c r="AE71" s="82" t="s">
        <v>117</v>
      </c>
    </row>
    <row r="72" spans="1:31" s="161" customFormat="1" ht="14.25" x14ac:dyDescent="0.2">
      <c r="A72" s="77"/>
      <c r="B72" s="77" t="s">
        <v>267</v>
      </c>
      <c r="C72" s="102" t="s">
        <v>147</v>
      </c>
      <c r="D72" s="102" t="s">
        <v>383</v>
      </c>
      <c r="E72" s="42" t="s">
        <v>159</v>
      </c>
      <c r="F72" s="44"/>
      <c r="G72" s="45"/>
      <c r="H72" s="45"/>
      <c r="I72" s="46"/>
      <c r="J72" s="44"/>
      <c r="K72" s="45"/>
      <c r="L72" s="45"/>
      <c r="M72" s="46"/>
      <c r="N72" s="44">
        <v>0</v>
      </c>
      <c r="O72" s="45" t="s">
        <v>177</v>
      </c>
      <c r="P72" s="45" t="s">
        <v>28</v>
      </c>
      <c r="Q72" s="46">
        <v>4</v>
      </c>
      <c r="R72" s="44"/>
      <c r="S72" s="45"/>
      <c r="T72" s="45"/>
      <c r="U72" s="46"/>
      <c r="V72" s="44"/>
      <c r="W72" s="45"/>
      <c r="X72" s="45"/>
      <c r="Y72" s="46"/>
      <c r="Z72" s="44"/>
      <c r="AA72" s="45"/>
      <c r="AB72" s="45"/>
      <c r="AC72" s="46"/>
      <c r="AD72" s="94" t="s">
        <v>51</v>
      </c>
      <c r="AE72" s="82" t="s">
        <v>117</v>
      </c>
    </row>
    <row r="73" spans="1:31" s="161" customFormat="1" ht="14.25" x14ac:dyDescent="0.2">
      <c r="A73" s="77"/>
      <c r="B73" s="77" t="s">
        <v>268</v>
      </c>
      <c r="C73" s="102" t="s">
        <v>202</v>
      </c>
      <c r="D73" s="184" t="s">
        <v>384</v>
      </c>
      <c r="E73" s="42" t="s">
        <v>212</v>
      </c>
      <c r="F73" s="44"/>
      <c r="G73" s="45"/>
      <c r="H73" s="45"/>
      <c r="I73" s="46"/>
      <c r="J73" s="44"/>
      <c r="K73" s="45"/>
      <c r="L73" s="45"/>
      <c r="M73" s="46"/>
      <c r="N73" s="44"/>
      <c r="O73" s="45"/>
      <c r="P73" s="45"/>
      <c r="Q73" s="46"/>
      <c r="R73" s="44">
        <v>0</v>
      </c>
      <c r="S73" s="45" t="s">
        <v>177</v>
      </c>
      <c r="T73" s="45" t="s">
        <v>28</v>
      </c>
      <c r="U73" s="46">
        <v>4</v>
      </c>
      <c r="V73" s="44"/>
      <c r="W73" s="45"/>
      <c r="X73" s="45"/>
      <c r="Y73" s="46"/>
      <c r="Z73" s="44"/>
      <c r="AA73" s="45"/>
      <c r="AB73" s="45"/>
      <c r="AC73" s="46"/>
      <c r="AD73" s="94" t="s">
        <v>51</v>
      </c>
      <c r="AE73" s="82" t="s">
        <v>117</v>
      </c>
    </row>
    <row r="74" spans="1:31" s="161" customFormat="1" ht="14.25" x14ac:dyDescent="0.2">
      <c r="A74" s="77"/>
      <c r="B74" s="77" t="s">
        <v>269</v>
      </c>
      <c r="C74" s="102" t="s">
        <v>155</v>
      </c>
      <c r="D74" s="184" t="s">
        <v>385</v>
      </c>
      <c r="E74" s="42" t="s">
        <v>160</v>
      </c>
      <c r="F74" s="44"/>
      <c r="G74" s="45"/>
      <c r="H74" s="45"/>
      <c r="I74" s="46"/>
      <c r="J74" s="44"/>
      <c r="K74" s="45"/>
      <c r="L74" s="45"/>
      <c r="M74" s="46"/>
      <c r="N74" s="44"/>
      <c r="O74" s="45"/>
      <c r="P74" s="45"/>
      <c r="Q74" s="46"/>
      <c r="R74" s="44"/>
      <c r="S74" s="45"/>
      <c r="T74" s="45"/>
      <c r="U74" s="46"/>
      <c r="V74" s="44">
        <v>0</v>
      </c>
      <c r="W74" s="45" t="s">
        <v>177</v>
      </c>
      <c r="X74" s="45" t="s">
        <v>28</v>
      </c>
      <c r="Y74" s="46">
        <v>4</v>
      </c>
      <c r="Z74" s="44"/>
      <c r="AA74" s="45"/>
      <c r="AB74" s="45"/>
      <c r="AC74" s="46"/>
      <c r="AD74" s="94" t="s">
        <v>51</v>
      </c>
      <c r="AE74" s="82" t="s">
        <v>117</v>
      </c>
    </row>
    <row r="75" spans="1:31" s="161" customFormat="1" thickBot="1" x14ac:dyDescent="0.25">
      <c r="A75" s="77"/>
      <c r="B75" s="77" t="s">
        <v>270</v>
      </c>
      <c r="C75" s="102" t="s">
        <v>115</v>
      </c>
      <c r="D75" s="102" t="s">
        <v>386</v>
      </c>
      <c r="E75" s="42" t="s">
        <v>157</v>
      </c>
      <c r="F75" s="44"/>
      <c r="G75" s="45"/>
      <c r="H75" s="45"/>
      <c r="I75" s="46"/>
      <c r="J75" s="44"/>
      <c r="K75" s="45"/>
      <c r="L75" s="45"/>
      <c r="M75" s="46"/>
      <c r="N75" s="44"/>
      <c r="O75" s="45"/>
      <c r="P75" s="45"/>
      <c r="Q75" s="46"/>
      <c r="R75" s="44"/>
      <c r="S75" s="45"/>
      <c r="T75" s="45"/>
      <c r="U75" s="46"/>
      <c r="V75" s="44"/>
      <c r="W75" s="45"/>
      <c r="X75" s="45"/>
      <c r="Y75" s="46"/>
      <c r="Z75" s="44">
        <v>0</v>
      </c>
      <c r="AA75" s="45" t="s">
        <v>178</v>
      </c>
      <c r="AB75" s="45" t="s">
        <v>116</v>
      </c>
      <c r="AC75" s="46">
        <v>10</v>
      </c>
      <c r="AD75" s="94" t="s">
        <v>51</v>
      </c>
      <c r="AE75" s="82" t="s">
        <v>118</v>
      </c>
    </row>
    <row r="76" spans="1:31" ht="15.75" thickBot="1" x14ac:dyDescent="0.3">
      <c r="A76" s="56"/>
      <c r="B76" s="57"/>
      <c r="C76" s="58" t="s">
        <v>29</v>
      </c>
      <c r="D76" s="178"/>
      <c r="E76" s="57"/>
      <c r="F76" s="56">
        <f>SUM(F70:F75)</f>
        <v>0</v>
      </c>
      <c r="G76" s="60">
        <f>SUM(G70:G75)</f>
        <v>0</v>
      </c>
      <c r="H76" s="60"/>
      <c r="I76" s="61">
        <f>SUM(I70:I75)</f>
        <v>3</v>
      </c>
      <c r="J76" s="56">
        <f>SUM(J70:J75)</f>
        <v>0</v>
      </c>
      <c r="K76" s="60">
        <f>SUM(K70:K75)</f>
        <v>0</v>
      </c>
      <c r="L76" s="60"/>
      <c r="M76" s="61">
        <f>SUM(M70:M75)</f>
        <v>3</v>
      </c>
      <c r="N76" s="56">
        <f>SUM(N70:N75)</f>
        <v>0</v>
      </c>
      <c r="O76" s="60">
        <f>SUM(O70:O75)</f>
        <v>0</v>
      </c>
      <c r="P76" s="60"/>
      <c r="Q76" s="61">
        <f>SUM(Q70:Q75)</f>
        <v>4</v>
      </c>
      <c r="R76" s="56">
        <f>SUM(R70:R75)</f>
        <v>0</v>
      </c>
      <c r="S76" s="60">
        <f>SUM(S70:S75)</f>
        <v>0</v>
      </c>
      <c r="T76" s="60"/>
      <c r="U76" s="61">
        <f>SUM(U70:U75)</f>
        <v>4</v>
      </c>
      <c r="V76" s="56">
        <f>SUM(V70:V75)</f>
        <v>0</v>
      </c>
      <c r="W76" s="60">
        <f>SUM(W70:W75)</f>
        <v>0</v>
      </c>
      <c r="X76" s="60"/>
      <c r="Y76" s="61">
        <f>SUM(Y70:Y75)</f>
        <v>4</v>
      </c>
      <c r="Z76" s="56">
        <f>SUM(Z70:Z75)</f>
        <v>0</v>
      </c>
      <c r="AA76" s="60">
        <f>SUM(AA75,AA70:AA74)</f>
        <v>0</v>
      </c>
      <c r="AB76" s="60"/>
      <c r="AC76" s="61">
        <f>SUM(AC70:AC75)</f>
        <v>10</v>
      </c>
      <c r="AD76" s="101"/>
      <c r="AE76" s="59"/>
    </row>
    <row r="77" spans="1:31" ht="24.75" customHeight="1" thickBot="1" x14ac:dyDescent="0.3">
      <c r="A77" s="221" t="s">
        <v>191</v>
      </c>
      <c r="B77" s="222"/>
      <c r="C77" s="222"/>
      <c r="D77" s="222"/>
      <c r="E77" s="222"/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22"/>
      <c r="Z77" s="222"/>
      <c r="AA77" s="222"/>
      <c r="AB77" s="222"/>
      <c r="AC77" s="222"/>
      <c r="AD77" s="222"/>
      <c r="AE77" s="223"/>
    </row>
    <row r="78" spans="1:31" x14ac:dyDescent="0.25">
      <c r="A78" s="50"/>
      <c r="B78" s="50" t="s">
        <v>271</v>
      </c>
      <c r="C78" s="110" t="s">
        <v>203</v>
      </c>
      <c r="D78" s="113" t="s">
        <v>387</v>
      </c>
      <c r="E78" s="147"/>
      <c r="F78" s="96">
        <v>0</v>
      </c>
      <c r="G78" s="53">
        <v>2</v>
      </c>
      <c r="H78" s="53" t="s">
        <v>28</v>
      </c>
      <c r="I78" s="55">
        <v>0</v>
      </c>
      <c r="J78" s="52"/>
      <c r="K78" s="53"/>
      <c r="L78" s="53"/>
      <c r="M78" s="54"/>
      <c r="N78" s="96"/>
      <c r="O78" s="53"/>
      <c r="P78" s="53"/>
      <c r="Q78" s="55"/>
      <c r="R78" s="52"/>
      <c r="S78" s="53"/>
      <c r="T78" s="53"/>
      <c r="U78" s="54"/>
      <c r="V78" s="96"/>
      <c r="W78" s="53"/>
      <c r="X78" s="53"/>
      <c r="Y78" s="55"/>
      <c r="Z78" s="52"/>
      <c r="AA78" s="53"/>
      <c r="AB78" s="53"/>
      <c r="AC78" s="54"/>
      <c r="AD78" s="111" t="s">
        <v>52</v>
      </c>
      <c r="AE78" s="97" t="s">
        <v>192</v>
      </c>
    </row>
    <row r="79" spans="1:31" x14ac:dyDescent="0.25">
      <c r="A79" s="50"/>
      <c r="B79" s="50" t="s">
        <v>272</v>
      </c>
      <c r="C79" s="110" t="s">
        <v>204</v>
      </c>
      <c r="D79" s="110" t="s">
        <v>388</v>
      </c>
      <c r="E79" s="95" t="s">
        <v>203</v>
      </c>
      <c r="F79" s="96"/>
      <c r="G79" s="53"/>
      <c r="H79" s="53"/>
      <c r="I79" s="55"/>
      <c r="J79" s="52">
        <v>0</v>
      </c>
      <c r="K79" s="53">
        <v>2</v>
      </c>
      <c r="L79" s="53" t="s">
        <v>28</v>
      </c>
      <c r="M79" s="54">
        <v>0</v>
      </c>
      <c r="N79" s="96"/>
      <c r="O79" s="53"/>
      <c r="P79" s="53"/>
      <c r="Q79" s="55"/>
      <c r="R79" s="52"/>
      <c r="S79" s="53"/>
      <c r="T79" s="53"/>
      <c r="U79" s="54"/>
      <c r="V79" s="96"/>
      <c r="W79" s="53"/>
      <c r="X79" s="53"/>
      <c r="Y79" s="55"/>
      <c r="Z79" s="52"/>
      <c r="AA79" s="53"/>
      <c r="AB79" s="53"/>
      <c r="AC79" s="54"/>
      <c r="AD79" s="111" t="s">
        <v>52</v>
      </c>
      <c r="AE79" s="97" t="s">
        <v>192</v>
      </c>
    </row>
    <row r="80" spans="1:31" x14ac:dyDescent="0.25">
      <c r="A80" s="50"/>
      <c r="B80" s="50" t="s">
        <v>273</v>
      </c>
      <c r="C80" s="110" t="s">
        <v>205</v>
      </c>
      <c r="D80" s="110" t="s">
        <v>389</v>
      </c>
      <c r="E80" s="95" t="s">
        <v>204</v>
      </c>
      <c r="F80" s="96"/>
      <c r="G80" s="53"/>
      <c r="H80" s="53"/>
      <c r="I80" s="55"/>
      <c r="J80" s="52"/>
      <c r="K80" s="53"/>
      <c r="L80" s="53"/>
      <c r="M80" s="54"/>
      <c r="N80" s="96">
        <v>0</v>
      </c>
      <c r="O80" s="53">
        <v>2</v>
      </c>
      <c r="P80" s="53" t="s">
        <v>28</v>
      </c>
      <c r="Q80" s="55">
        <v>0</v>
      </c>
      <c r="R80" s="52"/>
      <c r="S80" s="53"/>
      <c r="T80" s="53"/>
      <c r="U80" s="54"/>
      <c r="V80" s="96"/>
      <c r="W80" s="53"/>
      <c r="X80" s="53"/>
      <c r="Y80" s="55"/>
      <c r="Z80" s="52"/>
      <c r="AA80" s="53"/>
      <c r="AB80" s="53"/>
      <c r="AC80" s="54"/>
      <c r="AD80" s="111" t="s">
        <v>52</v>
      </c>
      <c r="AE80" s="97" t="s">
        <v>192</v>
      </c>
    </row>
    <row r="81" spans="1:31" ht="15.75" thickBot="1" x14ac:dyDescent="0.3">
      <c r="A81" s="70"/>
      <c r="B81" s="112" t="s">
        <v>274</v>
      </c>
      <c r="C81" s="113" t="s">
        <v>53</v>
      </c>
      <c r="D81" s="113" t="s">
        <v>390</v>
      </c>
      <c r="E81" s="85" t="s">
        <v>205</v>
      </c>
      <c r="F81" s="114"/>
      <c r="G81" s="115"/>
      <c r="H81" s="115"/>
      <c r="I81" s="116"/>
      <c r="J81" s="117"/>
      <c r="K81" s="115"/>
      <c r="L81" s="115"/>
      <c r="M81" s="118"/>
      <c r="N81" s="114"/>
      <c r="O81" s="115">
        <v>0</v>
      </c>
      <c r="P81" s="115" t="s">
        <v>54</v>
      </c>
      <c r="Q81" s="104">
        <v>0</v>
      </c>
      <c r="R81" s="114"/>
      <c r="S81" s="115"/>
      <c r="T81" s="115"/>
      <c r="U81" s="118"/>
      <c r="V81" s="114"/>
      <c r="W81" s="115"/>
      <c r="X81" s="115"/>
      <c r="Y81" s="116"/>
      <c r="Z81" s="117"/>
      <c r="AA81" s="115"/>
      <c r="AB81" s="115"/>
      <c r="AC81" s="118"/>
      <c r="AD81" s="111" t="s">
        <v>52</v>
      </c>
      <c r="AE81" s="97" t="s">
        <v>192</v>
      </c>
    </row>
    <row r="82" spans="1:31" ht="15.75" thickBot="1" x14ac:dyDescent="0.3">
      <c r="A82" s="56"/>
      <c r="B82" s="57"/>
      <c r="C82" s="58" t="s">
        <v>29</v>
      </c>
      <c r="D82" s="178"/>
      <c r="E82" s="57"/>
      <c r="F82" s="56">
        <f>SUM(F78:F80)</f>
        <v>0</v>
      </c>
      <c r="G82" s="60">
        <f>SUM(G78:G80)</f>
        <v>2</v>
      </c>
      <c r="H82" s="60"/>
      <c r="I82" s="61">
        <f>SUM(I78:I80)</f>
        <v>0</v>
      </c>
      <c r="J82" s="56">
        <f>SUM(J78:J80)</f>
        <v>0</v>
      </c>
      <c r="K82" s="60">
        <f>SUM(K78:K80)</f>
        <v>2</v>
      </c>
      <c r="L82" s="60"/>
      <c r="M82" s="61">
        <f>SUM(M78:M80)</f>
        <v>0</v>
      </c>
      <c r="N82" s="56">
        <f>SUM(N78:N80)</f>
        <v>0</v>
      </c>
      <c r="O82" s="60">
        <f>SUM(O78:O81)</f>
        <v>2</v>
      </c>
      <c r="P82" s="60"/>
      <c r="Q82" s="61">
        <f>SUM(Q80:Q81,Q78:Q79)</f>
        <v>0</v>
      </c>
      <c r="R82" s="91">
        <f t="shared" ref="R82:AC82" si="0">SUM(R78:R80)</f>
        <v>0</v>
      </c>
      <c r="S82" s="91">
        <f t="shared" si="0"/>
        <v>0</v>
      </c>
      <c r="T82" s="60"/>
      <c r="U82" s="101">
        <f t="shared" si="0"/>
        <v>0</v>
      </c>
      <c r="V82" s="56">
        <f t="shared" si="0"/>
        <v>0</v>
      </c>
      <c r="W82" s="60">
        <f t="shared" si="0"/>
        <v>0</v>
      </c>
      <c r="X82" s="60"/>
      <c r="Y82" s="101">
        <f t="shared" si="0"/>
        <v>0</v>
      </c>
      <c r="Z82" s="56">
        <f t="shared" si="0"/>
        <v>0</v>
      </c>
      <c r="AA82" s="90">
        <f t="shared" si="0"/>
        <v>0</v>
      </c>
      <c r="AB82" s="60"/>
      <c r="AC82" s="101">
        <f t="shared" si="0"/>
        <v>0</v>
      </c>
      <c r="AD82" s="101"/>
      <c r="AE82" s="59"/>
    </row>
    <row r="83" spans="1:31" ht="23.25" customHeight="1" thickBot="1" x14ac:dyDescent="0.3">
      <c r="A83" s="185" t="s">
        <v>217</v>
      </c>
      <c r="B83" s="186"/>
      <c r="C83" s="186"/>
      <c r="D83" s="186"/>
      <c r="E83" s="186"/>
      <c r="F83" s="186"/>
      <c r="G83" s="186"/>
      <c r="H83" s="186"/>
      <c r="I83" s="186"/>
      <c r="J83" s="186"/>
      <c r="K83" s="186"/>
      <c r="L83" s="186"/>
      <c r="M83" s="186"/>
      <c r="N83" s="186"/>
      <c r="O83" s="186"/>
      <c r="P83" s="186"/>
      <c r="Q83" s="186"/>
      <c r="R83" s="186"/>
      <c r="S83" s="186"/>
      <c r="T83" s="186"/>
      <c r="U83" s="186"/>
      <c r="V83" s="186"/>
      <c r="W83" s="186"/>
      <c r="X83" s="186"/>
      <c r="Y83" s="186"/>
      <c r="Z83" s="186"/>
      <c r="AA83" s="186"/>
      <c r="AB83" s="186"/>
      <c r="AC83" s="186"/>
      <c r="AD83" s="186"/>
      <c r="AE83" s="187"/>
    </row>
    <row r="84" spans="1:31" ht="25.5" x14ac:dyDescent="0.25">
      <c r="A84" s="77"/>
      <c r="B84" s="77" t="s">
        <v>275</v>
      </c>
      <c r="C84" s="42" t="s">
        <v>214</v>
      </c>
      <c r="D84" s="177" t="s">
        <v>391</v>
      </c>
      <c r="E84" s="92"/>
      <c r="F84" s="44"/>
      <c r="G84" s="45"/>
      <c r="H84" s="45"/>
      <c r="I84" s="46"/>
      <c r="J84" s="44"/>
      <c r="K84" s="45"/>
      <c r="L84" s="45"/>
      <c r="M84" s="46"/>
      <c r="N84" s="44"/>
      <c r="O84" s="45"/>
      <c r="P84" s="45"/>
      <c r="Q84" s="46"/>
      <c r="R84" s="44">
        <v>0</v>
      </c>
      <c r="S84" s="45" t="s">
        <v>175</v>
      </c>
      <c r="T84" s="45" t="s">
        <v>28</v>
      </c>
      <c r="U84" s="46">
        <v>3</v>
      </c>
      <c r="V84" s="44"/>
      <c r="W84" s="45"/>
      <c r="X84" s="45"/>
      <c r="Y84" s="46"/>
      <c r="Z84" s="44"/>
      <c r="AA84" s="45"/>
      <c r="AB84" s="45"/>
      <c r="AC84" s="46"/>
      <c r="AD84" s="146" t="s">
        <v>38</v>
      </c>
      <c r="AE84" s="82" t="s">
        <v>40</v>
      </c>
    </row>
    <row r="85" spans="1:31" x14ac:dyDescent="0.25">
      <c r="A85" s="69"/>
      <c r="B85" s="77" t="s">
        <v>276</v>
      </c>
      <c r="C85" s="95" t="s">
        <v>215</v>
      </c>
      <c r="D85" s="95" t="s">
        <v>392</v>
      </c>
      <c r="E85" s="86"/>
      <c r="F85" s="52"/>
      <c r="G85" s="53"/>
      <c r="H85" s="53"/>
      <c r="I85" s="54"/>
      <c r="J85" s="52"/>
      <c r="K85" s="53"/>
      <c r="L85" s="53"/>
      <c r="M85" s="54"/>
      <c r="N85" s="52"/>
      <c r="O85" s="53"/>
      <c r="P85" s="53"/>
      <c r="Q85" s="54"/>
      <c r="R85" s="52"/>
      <c r="S85" s="53"/>
      <c r="T85" s="53"/>
      <c r="U85" s="54"/>
      <c r="V85" s="52">
        <v>0</v>
      </c>
      <c r="W85" s="45" t="s">
        <v>175</v>
      </c>
      <c r="X85" s="53" t="s">
        <v>28</v>
      </c>
      <c r="Y85" s="54">
        <v>3</v>
      </c>
      <c r="Z85" s="52"/>
      <c r="AA85" s="53"/>
      <c r="AB85" s="53"/>
      <c r="AC85" s="54"/>
      <c r="AD85" s="94" t="s">
        <v>51</v>
      </c>
      <c r="AE85" s="97" t="s">
        <v>126</v>
      </c>
    </row>
    <row r="86" spans="1:31" ht="26.25" thickBot="1" x14ac:dyDescent="0.3">
      <c r="A86" s="103"/>
      <c r="B86" s="70" t="s">
        <v>277</v>
      </c>
      <c r="C86" s="95" t="s">
        <v>216</v>
      </c>
      <c r="D86" s="95" t="s">
        <v>393</v>
      </c>
      <c r="E86" s="86"/>
      <c r="F86" s="72"/>
      <c r="G86" s="73"/>
      <c r="H86" s="73"/>
      <c r="I86" s="74"/>
      <c r="J86" s="72"/>
      <c r="K86" s="73"/>
      <c r="L86" s="73"/>
      <c r="M86" s="74"/>
      <c r="N86" s="72"/>
      <c r="O86" s="73"/>
      <c r="P86" s="73"/>
      <c r="Q86" s="74"/>
      <c r="R86" s="72"/>
      <c r="S86" s="73"/>
      <c r="T86" s="73"/>
      <c r="U86" s="74"/>
      <c r="V86" s="72"/>
      <c r="W86" s="73"/>
      <c r="X86" s="73"/>
      <c r="Y86" s="74"/>
      <c r="Z86" s="72">
        <v>0</v>
      </c>
      <c r="AA86" s="73">
        <v>0</v>
      </c>
      <c r="AB86" s="73" t="s">
        <v>28</v>
      </c>
      <c r="AC86" s="74">
        <v>4</v>
      </c>
      <c r="AD86" s="146" t="s">
        <v>38</v>
      </c>
      <c r="AE86" s="75" t="s">
        <v>40</v>
      </c>
    </row>
    <row r="87" spans="1:31" ht="15.75" thickBot="1" x14ac:dyDescent="0.3">
      <c r="A87" s="56"/>
      <c r="B87" s="57"/>
      <c r="C87" s="58" t="s">
        <v>29</v>
      </c>
      <c r="D87" s="178"/>
      <c r="E87" s="57"/>
      <c r="F87" s="105">
        <f>SUM(F84:F86)</f>
        <v>0</v>
      </c>
      <c r="G87" s="91">
        <f>SUM(G84:G86)</f>
        <v>0</v>
      </c>
      <c r="H87" s="60"/>
      <c r="I87" s="109">
        <f>SUM(I84:I86)</f>
        <v>0</v>
      </c>
      <c r="J87" s="105">
        <f>SUM(J84:J86)</f>
        <v>0</v>
      </c>
      <c r="K87" s="60">
        <f>SUM(K84:K86)</f>
        <v>0</v>
      </c>
      <c r="L87" s="106"/>
      <c r="M87" s="61">
        <f>SUM(M84:M86)</f>
        <v>0</v>
      </c>
      <c r="N87" s="105">
        <f>SUM(N84:N86)</f>
        <v>0</v>
      </c>
      <c r="O87" s="91">
        <f>SUM(O84:O86)</f>
        <v>0</v>
      </c>
      <c r="P87" s="91"/>
      <c r="Q87" s="61">
        <f>SUM(Q84:Q86)</f>
        <v>0</v>
      </c>
      <c r="R87" s="105">
        <f>SUM(R84:R86)</f>
        <v>0</v>
      </c>
      <c r="S87" s="60">
        <f>SUM(S84:S86)</f>
        <v>0</v>
      </c>
      <c r="T87" s="106"/>
      <c r="U87" s="61">
        <f>SUM(U84:U86)</f>
        <v>3</v>
      </c>
      <c r="V87" s="105">
        <f>SUM(V84:V86)</f>
        <v>0</v>
      </c>
      <c r="W87" s="91">
        <f>SUM(W84:W86)</f>
        <v>0</v>
      </c>
      <c r="X87" s="91"/>
      <c r="Y87" s="61">
        <f>SUM(Y84:Y86)</f>
        <v>3</v>
      </c>
      <c r="Z87" s="87">
        <f>SUM(Z84:Z86)</f>
        <v>0</v>
      </c>
      <c r="AA87" s="88">
        <f>SUM(AA84:AA86)</f>
        <v>0</v>
      </c>
      <c r="AB87" s="88"/>
      <c r="AC87" s="89">
        <f>SUM(AC84:AC86)</f>
        <v>4</v>
      </c>
      <c r="AD87" s="101"/>
      <c r="AE87" s="59"/>
    </row>
    <row r="88" spans="1:31" s="135" customFormat="1" ht="18.600000000000001" customHeight="1" thickBot="1" x14ac:dyDescent="0.3">
      <c r="A88" s="121"/>
      <c r="B88" s="122"/>
      <c r="C88" s="123" t="s">
        <v>190</v>
      </c>
      <c r="D88" s="179"/>
      <c r="E88" s="122"/>
      <c r="F88" s="124">
        <f>SUM(F87,F82,F68,F41)</f>
        <v>7</v>
      </c>
      <c r="G88" s="125">
        <f>SUM(G87,G82,G68,G41)</f>
        <v>15</v>
      </c>
      <c r="H88" s="126"/>
      <c r="I88" s="127">
        <f>SUM(I87,I82,I76,I68,I41)</f>
        <v>29</v>
      </c>
      <c r="J88" s="124">
        <f>SUM(J87,J82,J68,J41)</f>
        <v>9</v>
      </c>
      <c r="K88" s="126">
        <f>SUM(K87,K82,K68,K41)</f>
        <v>15</v>
      </c>
      <c r="L88" s="128"/>
      <c r="M88" s="129">
        <f>SUM(M87,M82,M76,M68,M41)</f>
        <v>31</v>
      </c>
      <c r="N88" s="124">
        <f>SUM(N87,N82,N68,N41)</f>
        <v>11</v>
      </c>
      <c r="O88" s="125">
        <f>SUM(O87,O82,O68,O41)</f>
        <v>13</v>
      </c>
      <c r="P88" s="125"/>
      <c r="Q88" s="129">
        <f>SUM(Q87,Q82,Q76,Q68,Q41)</f>
        <v>30</v>
      </c>
      <c r="R88" s="124">
        <f>SUM(R87,R82,R68,R41)</f>
        <v>6</v>
      </c>
      <c r="S88" s="126">
        <f>SUM(S82,S68,S41)</f>
        <v>12</v>
      </c>
      <c r="T88" s="128"/>
      <c r="U88" s="129">
        <f>SUM(U87,U82,U76,U68,U41)</f>
        <v>28</v>
      </c>
      <c r="V88" s="124">
        <f>SUM(V87,V82,V68,V41)</f>
        <v>0</v>
      </c>
      <c r="W88" s="125">
        <f>SUM(W87,W82,W68,W41)</f>
        <v>0</v>
      </c>
      <c r="X88" s="125"/>
      <c r="Y88" s="129">
        <f>SUM(Y87,Y82,Y76,Y68,Y41)</f>
        <v>7</v>
      </c>
      <c r="Z88" s="130">
        <f>SUM(Z87,Z82,Z68,Z41)</f>
        <v>0</v>
      </c>
      <c r="AA88" s="131">
        <f>SUM(AA87,AA82,AA68,AA41)</f>
        <v>0</v>
      </c>
      <c r="AB88" s="131"/>
      <c r="AC88" s="132">
        <f>SUM(AC87,AC82,AC76,AC68,AC41)</f>
        <v>14</v>
      </c>
      <c r="AD88" s="133"/>
      <c r="AE88" s="134"/>
    </row>
    <row r="89" spans="1:31" ht="30.75" customHeight="1" thickBot="1" x14ac:dyDescent="0.3">
      <c r="A89" s="217" t="s">
        <v>344</v>
      </c>
      <c r="B89" s="206"/>
      <c r="C89" s="206"/>
      <c r="D89" s="206"/>
      <c r="E89" s="206"/>
      <c r="F89" s="206"/>
      <c r="G89" s="206"/>
      <c r="H89" s="206"/>
      <c r="I89" s="206"/>
      <c r="J89" s="206"/>
      <c r="K89" s="206"/>
      <c r="L89" s="206"/>
      <c r="M89" s="206"/>
      <c r="N89" s="206"/>
      <c r="O89" s="206"/>
      <c r="P89" s="206"/>
      <c r="Q89" s="206"/>
      <c r="R89" s="206"/>
      <c r="S89" s="206"/>
      <c r="T89" s="206"/>
      <c r="U89" s="206"/>
      <c r="V89" s="206"/>
      <c r="W89" s="206"/>
      <c r="X89" s="206"/>
      <c r="Y89" s="206"/>
      <c r="Z89" s="206"/>
      <c r="AA89" s="206"/>
      <c r="AB89" s="206"/>
      <c r="AC89" s="206"/>
      <c r="AD89" s="206"/>
      <c r="AE89" s="207"/>
    </row>
    <row r="90" spans="1:31" ht="30.75" customHeight="1" thickBot="1" x14ac:dyDescent="0.3">
      <c r="A90" s="217" t="s">
        <v>224</v>
      </c>
      <c r="B90" s="206"/>
      <c r="C90" s="206"/>
      <c r="D90" s="206"/>
      <c r="E90" s="206"/>
      <c r="F90" s="206"/>
      <c r="G90" s="206"/>
      <c r="H90" s="206"/>
      <c r="I90" s="206"/>
      <c r="J90" s="206"/>
      <c r="K90" s="206"/>
      <c r="L90" s="206"/>
      <c r="M90" s="206"/>
      <c r="N90" s="206"/>
      <c r="O90" s="206"/>
      <c r="P90" s="206"/>
      <c r="Q90" s="206"/>
      <c r="R90" s="206"/>
      <c r="S90" s="206"/>
      <c r="T90" s="206"/>
      <c r="U90" s="206"/>
      <c r="V90" s="206"/>
      <c r="W90" s="206"/>
      <c r="X90" s="206"/>
      <c r="Y90" s="206"/>
      <c r="Z90" s="206"/>
      <c r="AA90" s="206"/>
      <c r="AB90" s="206"/>
      <c r="AC90" s="206"/>
      <c r="AD90" s="206"/>
      <c r="AE90" s="207"/>
    </row>
    <row r="91" spans="1:31" ht="15.75" thickBot="1" x14ac:dyDescent="0.3">
      <c r="A91" s="188" t="s">
        <v>232</v>
      </c>
      <c r="B91" s="189"/>
      <c r="C91" s="189"/>
      <c r="D91" s="189"/>
      <c r="E91" s="189"/>
      <c r="F91" s="189"/>
      <c r="G91" s="189"/>
      <c r="H91" s="189"/>
      <c r="I91" s="189"/>
      <c r="J91" s="189"/>
      <c r="K91" s="189"/>
      <c r="L91" s="189"/>
      <c r="M91" s="189"/>
      <c r="N91" s="189"/>
      <c r="O91" s="189"/>
      <c r="P91" s="189"/>
      <c r="Q91" s="189"/>
      <c r="R91" s="189"/>
      <c r="S91" s="189"/>
      <c r="T91" s="189"/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90"/>
    </row>
    <row r="92" spans="1:31" x14ac:dyDescent="0.25">
      <c r="A92" s="77"/>
      <c r="B92" s="162" t="s">
        <v>283</v>
      </c>
      <c r="C92" s="42" t="s">
        <v>218</v>
      </c>
      <c r="D92" t="s">
        <v>459</v>
      </c>
      <c r="E92" s="92"/>
      <c r="F92" s="44"/>
      <c r="G92" s="45"/>
      <c r="H92" s="45"/>
      <c r="I92" s="46"/>
      <c r="J92" s="44"/>
      <c r="K92" s="45"/>
      <c r="L92" s="45"/>
      <c r="M92" s="46"/>
      <c r="N92" s="44"/>
      <c r="O92" s="45"/>
      <c r="P92" s="45"/>
      <c r="Q92" s="46"/>
      <c r="R92" s="44">
        <v>2</v>
      </c>
      <c r="S92" s="45">
        <v>0</v>
      </c>
      <c r="T92" s="45" t="s">
        <v>24</v>
      </c>
      <c r="U92" s="46">
        <v>3</v>
      </c>
      <c r="V92" s="44"/>
      <c r="W92" s="45"/>
      <c r="X92" s="45"/>
      <c r="Y92" s="46"/>
      <c r="Z92" s="44"/>
      <c r="AA92" s="45"/>
      <c r="AB92" s="45"/>
      <c r="AC92" s="46"/>
      <c r="AD92" s="82" t="s">
        <v>57</v>
      </c>
      <c r="AE92" s="163" t="s">
        <v>58</v>
      </c>
    </row>
    <row r="93" spans="1:31" x14ac:dyDescent="0.25">
      <c r="A93" s="69"/>
      <c r="B93" s="164" t="s">
        <v>456</v>
      </c>
      <c r="C93" s="95" t="s">
        <v>219</v>
      </c>
      <c r="D93" t="s">
        <v>460</v>
      </c>
      <c r="E93" s="42" t="s">
        <v>218</v>
      </c>
      <c r="F93" s="52"/>
      <c r="G93" s="53"/>
      <c r="H93" s="53"/>
      <c r="I93" s="54"/>
      <c r="J93" s="52"/>
      <c r="K93" s="53"/>
      <c r="L93" s="53"/>
      <c r="M93" s="54"/>
      <c r="N93" s="52"/>
      <c r="O93" s="53"/>
      <c r="P93" s="53"/>
      <c r="Q93" s="54"/>
      <c r="R93" s="52"/>
      <c r="S93" s="53"/>
      <c r="T93" s="53"/>
      <c r="U93" s="54"/>
      <c r="V93" s="52">
        <v>1</v>
      </c>
      <c r="W93" s="53">
        <v>1</v>
      </c>
      <c r="X93" s="53" t="s">
        <v>28</v>
      </c>
      <c r="Y93" s="54">
        <v>3</v>
      </c>
      <c r="Z93" s="52"/>
      <c r="AA93" s="53"/>
      <c r="AB93" s="53"/>
      <c r="AC93" s="54"/>
      <c r="AD93" s="94" t="s">
        <v>57</v>
      </c>
      <c r="AE93" s="165" t="s">
        <v>233</v>
      </c>
    </row>
    <row r="94" spans="1:31" x14ac:dyDescent="0.25">
      <c r="A94" s="103"/>
      <c r="B94" s="164" t="s">
        <v>457</v>
      </c>
      <c r="C94" s="95" t="s">
        <v>220</v>
      </c>
      <c r="D94" t="s">
        <v>461</v>
      </c>
      <c r="E94" s="42" t="s">
        <v>218</v>
      </c>
      <c r="F94" s="72"/>
      <c r="G94" s="73"/>
      <c r="H94" s="73"/>
      <c r="I94" s="74"/>
      <c r="J94" s="72"/>
      <c r="K94" s="73"/>
      <c r="L94" s="73"/>
      <c r="M94" s="74"/>
      <c r="N94" s="72"/>
      <c r="O94" s="73"/>
      <c r="P94" s="73"/>
      <c r="Q94" s="74"/>
      <c r="R94" s="72"/>
      <c r="S94" s="73"/>
      <c r="T94" s="73"/>
      <c r="U94" s="74"/>
      <c r="V94" s="72">
        <v>1</v>
      </c>
      <c r="W94" s="73">
        <v>2</v>
      </c>
      <c r="X94" s="73" t="s">
        <v>28</v>
      </c>
      <c r="Y94" s="74">
        <v>3</v>
      </c>
      <c r="Z94" s="72"/>
      <c r="AA94" s="73"/>
      <c r="AB94" s="73"/>
      <c r="AC94" s="74"/>
      <c r="AD94" s="94" t="s">
        <v>57</v>
      </c>
      <c r="AE94" s="165" t="s">
        <v>231</v>
      </c>
    </row>
    <row r="95" spans="1:31" ht="15.75" thickBot="1" x14ac:dyDescent="0.3">
      <c r="A95" s="103"/>
      <c r="B95" s="166" t="s">
        <v>455</v>
      </c>
      <c r="C95" s="167" t="s">
        <v>222</v>
      </c>
      <c r="D95" s="167" t="s">
        <v>452</v>
      </c>
      <c r="E95" s="42"/>
      <c r="F95" s="72"/>
      <c r="G95" s="73"/>
      <c r="H95" s="73"/>
      <c r="I95" s="74"/>
      <c r="J95" s="72"/>
      <c r="K95" s="73"/>
      <c r="L95" s="73"/>
      <c r="M95" s="74"/>
      <c r="N95" s="72"/>
      <c r="O95" s="73"/>
      <c r="P95" s="73"/>
      <c r="Q95" s="74"/>
      <c r="R95" s="72"/>
      <c r="S95" s="73"/>
      <c r="T95" s="73"/>
      <c r="U95" s="74"/>
      <c r="V95" s="72">
        <v>1</v>
      </c>
      <c r="W95" s="73">
        <v>1</v>
      </c>
      <c r="X95" s="73" t="s">
        <v>28</v>
      </c>
      <c r="Y95" s="74">
        <v>3</v>
      </c>
      <c r="Z95" s="72"/>
      <c r="AA95" s="73"/>
      <c r="AB95" s="73"/>
      <c r="AC95" s="74"/>
      <c r="AD95" s="168" t="s">
        <v>51</v>
      </c>
      <c r="AE95" s="169" t="s">
        <v>126</v>
      </c>
    </row>
    <row r="96" spans="1:31" ht="15.75" thickBot="1" x14ac:dyDescent="0.3">
      <c r="A96" s="56"/>
      <c r="B96" s="57"/>
      <c r="C96" s="58" t="s">
        <v>29</v>
      </c>
      <c r="D96" s="178"/>
      <c r="E96" s="57"/>
      <c r="F96" s="105">
        <f>SUM(F92:F95)</f>
        <v>0</v>
      </c>
      <c r="G96" s="91">
        <f>SUM(G92:G95)</f>
        <v>0</v>
      </c>
      <c r="H96" s="60"/>
      <c r="I96" s="109">
        <f>SUM(I92:I95)</f>
        <v>0</v>
      </c>
      <c r="J96" s="105">
        <f>SUM(J92:J95)</f>
        <v>0</v>
      </c>
      <c r="K96" s="60">
        <f>SUM(K92:K95)</f>
        <v>0</v>
      </c>
      <c r="L96" s="106"/>
      <c r="M96" s="61">
        <f>SUM(M92:M95)</f>
        <v>0</v>
      </c>
      <c r="N96" s="105">
        <f>SUM(N92:N95)</f>
        <v>0</v>
      </c>
      <c r="O96" s="91">
        <f>SUM(O92:O95)</f>
        <v>0</v>
      </c>
      <c r="P96" s="91"/>
      <c r="Q96" s="61">
        <f>SUM(Q92:Q95)</f>
        <v>0</v>
      </c>
      <c r="R96" s="105">
        <f>SUM(R92:R95)</f>
        <v>2</v>
      </c>
      <c r="S96" s="60">
        <f>SUM(S92:S95)</f>
        <v>0</v>
      </c>
      <c r="T96" s="106"/>
      <c r="U96" s="61">
        <f>SUM(U92:U95)</f>
        <v>3</v>
      </c>
      <c r="V96" s="105">
        <f>SUM(V93:V95,V92)</f>
        <v>3</v>
      </c>
      <c r="W96" s="91">
        <f>SUM(W93:W95,W92)</f>
        <v>4</v>
      </c>
      <c r="X96" s="91"/>
      <c r="Y96" s="61">
        <f>SUM(Y93:Y95,Y92)</f>
        <v>9</v>
      </c>
      <c r="Z96" s="87">
        <f>SUM(Z92:Z95)</f>
        <v>0</v>
      </c>
      <c r="AA96" s="88">
        <f>SUM(AA92:AA95)</f>
        <v>0</v>
      </c>
      <c r="AB96" s="88"/>
      <c r="AC96" s="89">
        <f>SUM(AC92:AC95)</f>
        <v>0</v>
      </c>
      <c r="AD96" s="101"/>
      <c r="AE96" s="59"/>
    </row>
    <row r="97" spans="1:31" ht="15.75" thickBot="1" x14ac:dyDescent="0.3">
      <c r="A97" s="188" t="s">
        <v>170</v>
      </c>
      <c r="B97" s="189"/>
      <c r="C97" s="189"/>
      <c r="D97" s="189"/>
      <c r="E97" s="189"/>
      <c r="F97" s="189"/>
      <c r="G97" s="189"/>
      <c r="H97" s="189"/>
      <c r="I97" s="189"/>
      <c r="J97" s="189"/>
      <c r="K97" s="189"/>
      <c r="L97" s="189"/>
      <c r="M97" s="189"/>
      <c r="N97" s="189"/>
      <c r="O97" s="189"/>
      <c r="P97" s="189"/>
      <c r="Q97" s="189"/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90"/>
    </row>
    <row r="98" spans="1:31" ht="25.5" x14ac:dyDescent="0.25">
      <c r="A98" s="77"/>
      <c r="B98" s="77" t="s">
        <v>281</v>
      </c>
      <c r="C98" s="42" t="s">
        <v>120</v>
      </c>
      <c r="D98" s="177" t="s">
        <v>397</v>
      </c>
      <c r="E98" s="92"/>
      <c r="F98" s="44"/>
      <c r="G98" s="45"/>
      <c r="H98" s="45"/>
      <c r="I98" s="46"/>
      <c r="J98" s="44"/>
      <c r="K98" s="45"/>
      <c r="L98" s="45"/>
      <c r="M98" s="46"/>
      <c r="N98" s="44"/>
      <c r="O98" s="45"/>
      <c r="P98" s="45"/>
      <c r="Q98" s="46"/>
      <c r="R98" s="44"/>
      <c r="S98" s="45"/>
      <c r="T98" s="45"/>
      <c r="U98" s="46"/>
      <c r="V98" s="44">
        <v>0</v>
      </c>
      <c r="W98" s="45">
        <v>4</v>
      </c>
      <c r="X98" s="45" t="s">
        <v>28</v>
      </c>
      <c r="Y98" s="46">
        <v>6</v>
      </c>
      <c r="Z98" s="44"/>
      <c r="AA98" s="45"/>
      <c r="AB98" s="45"/>
      <c r="AC98" s="46"/>
      <c r="AD98" s="146" t="s">
        <v>38</v>
      </c>
      <c r="AE98" s="82" t="s">
        <v>122</v>
      </c>
    </row>
    <row r="99" spans="1:31" ht="26.25" thickBot="1" x14ac:dyDescent="0.3">
      <c r="A99" s="69"/>
      <c r="B99" s="77" t="s">
        <v>282</v>
      </c>
      <c r="C99" s="95" t="s">
        <v>121</v>
      </c>
      <c r="D99" s="95" t="s">
        <v>398</v>
      </c>
      <c r="E99" s="86"/>
      <c r="F99" s="52"/>
      <c r="G99" s="53"/>
      <c r="H99" s="53"/>
      <c r="I99" s="54"/>
      <c r="J99" s="52"/>
      <c r="K99" s="53"/>
      <c r="L99" s="53"/>
      <c r="M99" s="54"/>
      <c r="N99" s="52"/>
      <c r="O99" s="53"/>
      <c r="P99" s="53"/>
      <c r="Q99" s="54"/>
      <c r="R99" s="52"/>
      <c r="S99" s="53"/>
      <c r="T99" s="53"/>
      <c r="U99" s="54"/>
      <c r="V99" s="52"/>
      <c r="W99" s="53"/>
      <c r="X99" s="53"/>
      <c r="Y99" s="54"/>
      <c r="Z99" s="52">
        <v>0</v>
      </c>
      <c r="AA99" s="53">
        <v>3</v>
      </c>
      <c r="AB99" s="53" t="s">
        <v>28</v>
      </c>
      <c r="AC99" s="54">
        <v>5</v>
      </c>
      <c r="AD99" s="146" t="s">
        <v>38</v>
      </c>
      <c r="AE99" s="97" t="s">
        <v>122</v>
      </c>
    </row>
    <row r="100" spans="1:31" ht="15.75" thickBot="1" x14ac:dyDescent="0.3">
      <c r="A100" s="56"/>
      <c r="B100" s="57"/>
      <c r="C100" s="58" t="s">
        <v>29</v>
      </c>
      <c r="D100" s="178"/>
      <c r="E100" s="57"/>
      <c r="F100" s="105">
        <f>SUM(F87)</f>
        <v>0</v>
      </c>
      <c r="G100" s="91">
        <f>SUM(F100)</f>
        <v>0</v>
      </c>
      <c r="H100" s="60"/>
      <c r="I100" s="109">
        <f>SUM(I87)</f>
        <v>0</v>
      </c>
      <c r="J100" s="105">
        <f>SUM(I100)</f>
        <v>0</v>
      </c>
      <c r="K100" s="60">
        <f>SUM(J100)</f>
        <v>0</v>
      </c>
      <c r="L100" s="106"/>
      <c r="M100" s="61">
        <f>SUM(M87)</f>
        <v>0</v>
      </c>
      <c r="N100" s="105">
        <f>SUM(M100)</f>
        <v>0</v>
      </c>
      <c r="O100" s="91">
        <f>SUM(N100)</f>
        <v>0</v>
      </c>
      <c r="P100" s="91"/>
      <c r="Q100" s="61">
        <f>SUM(Q87)</f>
        <v>0</v>
      </c>
      <c r="R100" s="105">
        <f>SUM(R98:R99)</f>
        <v>0</v>
      </c>
      <c r="S100" s="60">
        <f>SUM(S98:S99)</f>
        <v>0</v>
      </c>
      <c r="T100" s="106"/>
      <c r="U100" s="61">
        <f>SUM(U98:U99)</f>
        <v>0</v>
      </c>
      <c r="V100" s="105">
        <f>SUM(V99)</f>
        <v>0</v>
      </c>
      <c r="W100" s="91">
        <f>SUM(W99,W98)</f>
        <v>4</v>
      </c>
      <c r="X100" s="91"/>
      <c r="Y100" s="61">
        <f>SUM(Y99,Y98)</f>
        <v>6</v>
      </c>
      <c r="Z100" s="87">
        <f>SUM(Z98:Z99)</f>
        <v>0</v>
      </c>
      <c r="AA100" s="61">
        <f>SUM(AA99,AA98)</f>
        <v>3</v>
      </c>
      <c r="AB100" s="88"/>
      <c r="AC100" s="89">
        <f>SUM(AC98:AC99)</f>
        <v>5</v>
      </c>
      <c r="AD100" s="101"/>
      <c r="AE100" s="59"/>
    </row>
    <row r="101" spans="1:31" ht="15.75" thickBot="1" x14ac:dyDescent="0.3">
      <c r="A101" s="188" t="s">
        <v>345</v>
      </c>
      <c r="B101" s="189"/>
      <c r="C101" s="189"/>
      <c r="D101" s="189"/>
      <c r="E101" s="189"/>
      <c r="F101" s="189"/>
      <c r="G101" s="189"/>
      <c r="H101" s="189"/>
      <c r="I101" s="189"/>
      <c r="J101" s="189"/>
      <c r="K101" s="189"/>
      <c r="L101" s="189"/>
      <c r="M101" s="189"/>
      <c r="N101" s="189"/>
      <c r="O101" s="189"/>
      <c r="P101" s="189"/>
      <c r="Q101" s="189"/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90"/>
    </row>
    <row r="102" spans="1:31" x14ac:dyDescent="0.25">
      <c r="A102" s="77"/>
      <c r="B102" s="77" t="s">
        <v>278</v>
      </c>
      <c r="C102" s="42" t="s">
        <v>161</v>
      </c>
      <c r="D102" s="177" t="s">
        <v>394</v>
      </c>
      <c r="E102" s="92"/>
      <c r="F102" s="44"/>
      <c r="G102" s="45"/>
      <c r="H102" s="45"/>
      <c r="I102" s="46"/>
      <c r="J102" s="44"/>
      <c r="K102" s="45"/>
      <c r="L102" s="45"/>
      <c r="M102" s="46"/>
      <c r="N102" s="44"/>
      <c r="O102" s="45"/>
      <c r="P102" s="45"/>
      <c r="Q102" s="46"/>
      <c r="R102" s="44"/>
      <c r="S102" s="45"/>
      <c r="T102" s="45"/>
      <c r="U102" s="46"/>
      <c r="V102" s="44">
        <v>1</v>
      </c>
      <c r="W102" s="45">
        <v>1</v>
      </c>
      <c r="X102" s="45" t="s">
        <v>24</v>
      </c>
      <c r="Y102" s="46">
        <v>3</v>
      </c>
      <c r="Z102" s="44"/>
      <c r="AA102" s="45"/>
      <c r="AB102" s="45"/>
      <c r="AC102" s="46"/>
      <c r="AD102" s="94" t="s">
        <v>51</v>
      </c>
      <c r="AE102" s="82" t="s">
        <v>36</v>
      </c>
    </row>
    <row r="103" spans="1:31" x14ac:dyDescent="0.25">
      <c r="A103" s="69"/>
      <c r="B103" s="77" t="s">
        <v>279</v>
      </c>
      <c r="C103" s="95" t="s">
        <v>213</v>
      </c>
      <c r="D103" s="95" t="s">
        <v>395</v>
      </c>
      <c r="E103" s="86"/>
      <c r="F103" s="52"/>
      <c r="G103" s="53"/>
      <c r="H103" s="53"/>
      <c r="I103" s="54"/>
      <c r="J103" s="52"/>
      <c r="K103" s="53"/>
      <c r="L103" s="53"/>
      <c r="M103" s="54"/>
      <c r="N103" s="52"/>
      <c r="O103" s="53"/>
      <c r="P103" s="53"/>
      <c r="Q103" s="54"/>
      <c r="R103" s="52"/>
      <c r="S103" s="53"/>
      <c r="T103" s="53"/>
      <c r="U103" s="54"/>
      <c r="V103" s="44">
        <v>1</v>
      </c>
      <c r="W103" s="45">
        <v>1</v>
      </c>
      <c r="X103" s="45" t="s">
        <v>24</v>
      </c>
      <c r="Y103" s="46">
        <v>3</v>
      </c>
      <c r="Z103" s="52"/>
      <c r="AA103" s="53"/>
      <c r="AB103" s="53"/>
      <c r="AC103" s="54"/>
      <c r="AD103" s="94" t="s">
        <v>51</v>
      </c>
      <c r="AE103" s="82" t="s">
        <v>36</v>
      </c>
    </row>
    <row r="104" spans="1:31" ht="15.75" thickBot="1" x14ac:dyDescent="0.3">
      <c r="A104" s="148"/>
      <c r="B104" s="70" t="s">
        <v>280</v>
      </c>
      <c r="C104" s="85" t="s">
        <v>162</v>
      </c>
      <c r="D104" s="95" t="s">
        <v>396</v>
      </c>
      <c r="E104" s="149"/>
      <c r="F104" s="150"/>
      <c r="G104" s="151"/>
      <c r="H104" s="151"/>
      <c r="I104" s="104"/>
      <c r="J104" s="150"/>
      <c r="K104" s="151"/>
      <c r="L104" s="151"/>
      <c r="M104" s="104"/>
      <c r="N104" s="150"/>
      <c r="O104" s="151"/>
      <c r="P104" s="151"/>
      <c r="Q104" s="104"/>
      <c r="R104" s="150"/>
      <c r="S104" s="151"/>
      <c r="T104" s="151"/>
      <c r="U104" s="104"/>
      <c r="V104" s="150">
        <v>0</v>
      </c>
      <c r="W104" s="151">
        <v>2</v>
      </c>
      <c r="X104" s="151" t="s">
        <v>28</v>
      </c>
      <c r="Y104" s="104">
        <v>3</v>
      </c>
      <c r="Z104" s="150"/>
      <c r="AA104" s="151"/>
      <c r="AB104" s="151"/>
      <c r="AC104" s="104"/>
      <c r="AD104" s="152" t="s">
        <v>51</v>
      </c>
      <c r="AE104" s="153" t="s">
        <v>36</v>
      </c>
    </row>
    <row r="105" spans="1:31" ht="15.75" thickBot="1" x14ac:dyDescent="0.3">
      <c r="A105" s="56"/>
      <c r="B105" s="57"/>
      <c r="C105" s="58" t="s">
        <v>29</v>
      </c>
      <c r="D105" s="178"/>
      <c r="E105" s="57"/>
      <c r="F105" s="57">
        <f>SUM(F92)</f>
        <v>0</v>
      </c>
      <c r="G105" s="91">
        <f>SUM(F105)</f>
        <v>0</v>
      </c>
      <c r="H105" s="60"/>
      <c r="I105" s="154">
        <f>SUM(I92)</f>
        <v>0</v>
      </c>
      <c r="J105" s="57">
        <f>SUM(I105)</f>
        <v>0</v>
      </c>
      <c r="K105" s="60">
        <f>SUM(J105)</f>
        <v>0</v>
      </c>
      <c r="L105" s="90"/>
      <c r="M105" s="61">
        <f>SUM(M92)</f>
        <v>0</v>
      </c>
      <c r="N105" s="57">
        <f>SUM(M105)</f>
        <v>0</v>
      </c>
      <c r="O105" s="91">
        <f>SUM(N105)</f>
        <v>0</v>
      </c>
      <c r="P105" s="91"/>
      <c r="Q105" s="61">
        <f>SUM(Q92)</f>
        <v>0</v>
      </c>
      <c r="R105" s="57">
        <f>SUM(R103:R104)</f>
        <v>0</v>
      </c>
      <c r="S105" s="60">
        <f>SUM(S103:S104)</f>
        <v>0</v>
      </c>
      <c r="T105" s="90"/>
      <c r="U105" s="61">
        <f>SUM(U102:U104)</f>
        <v>0</v>
      </c>
      <c r="V105" s="56">
        <f>SUM(V102:V104)</f>
        <v>2</v>
      </c>
      <c r="W105" s="90">
        <f>SUM(W104,W103)</f>
        <v>3</v>
      </c>
      <c r="X105" s="91"/>
      <c r="Y105" s="61">
        <f>SUM(Y102:Y104)</f>
        <v>9</v>
      </c>
      <c r="Z105" s="56">
        <f>SUM(Z103:Z104)</f>
        <v>0</v>
      </c>
      <c r="AA105" s="60">
        <f>SUM(Z105)</f>
        <v>0</v>
      </c>
      <c r="AB105" s="60"/>
      <c r="AC105" s="61">
        <f>SUM(AC102:AC104)</f>
        <v>0</v>
      </c>
      <c r="AD105" s="101"/>
      <c r="AE105" s="59"/>
    </row>
    <row r="106" spans="1:31" ht="15.75" thickBot="1" x14ac:dyDescent="0.3">
      <c r="A106" s="56"/>
      <c r="B106" s="57"/>
      <c r="C106" s="58" t="s">
        <v>227</v>
      </c>
      <c r="D106" s="178"/>
      <c r="E106" s="57"/>
      <c r="F106" s="57">
        <f>SUM(F93)</f>
        <v>0</v>
      </c>
      <c r="G106" s="91">
        <f>SUM(F106)</f>
        <v>0</v>
      </c>
      <c r="H106" s="60"/>
      <c r="I106" s="154">
        <f>SUM(I93)</f>
        <v>0</v>
      </c>
      <c r="J106" s="57">
        <f>SUM(I106)</f>
        <v>0</v>
      </c>
      <c r="K106" s="60">
        <f>SUM(J106)</f>
        <v>0</v>
      </c>
      <c r="L106" s="90"/>
      <c r="M106" s="61">
        <f>SUM(M93)</f>
        <v>0</v>
      </c>
      <c r="N106" s="57">
        <f>SUM(M106)</f>
        <v>0</v>
      </c>
      <c r="O106" s="91">
        <f>SUM(N106)</f>
        <v>0</v>
      </c>
      <c r="P106" s="91"/>
      <c r="Q106" s="61">
        <f>SUM(Q93)</f>
        <v>0</v>
      </c>
      <c r="R106" s="56">
        <f>SUM(R96,R100,R105)</f>
        <v>2</v>
      </c>
      <c r="S106" s="60">
        <f t="shared" ref="S106:AC106" si="1">SUM(S96,S100,S105)</f>
        <v>0</v>
      </c>
      <c r="T106" s="60"/>
      <c r="U106" s="101">
        <f t="shared" si="1"/>
        <v>3</v>
      </c>
      <c r="V106" s="56">
        <f t="shared" si="1"/>
        <v>5</v>
      </c>
      <c r="W106" s="60">
        <f t="shared" si="1"/>
        <v>11</v>
      </c>
      <c r="X106" s="60"/>
      <c r="Y106" s="101">
        <f t="shared" si="1"/>
        <v>24</v>
      </c>
      <c r="Z106" s="56">
        <f t="shared" si="1"/>
        <v>0</v>
      </c>
      <c r="AA106" s="60"/>
      <c r="AB106" s="60">
        <f t="shared" si="1"/>
        <v>0</v>
      </c>
      <c r="AC106" s="101">
        <f t="shared" si="1"/>
        <v>5</v>
      </c>
      <c r="AD106" s="101"/>
      <c r="AE106" s="59"/>
    </row>
    <row r="107" spans="1:31" ht="30" customHeight="1" thickBot="1" x14ac:dyDescent="0.3">
      <c r="A107" s="217" t="s">
        <v>225</v>
      </c>
      <c r="B107" s="206"/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  <c r="O107" s="206"/>
      <c r="P107" s="206"/>
      <c r="Q107" s="206"/>
      <c r="R107" s="206"/>
      <c r="S107" s="206"/>
      <c r="T107" s="206"/>
      <c r="U107" s="206"/>
      <c r="V107" s="206"/>
      <c r="W107" s="206"/>
      <c r="X107" s="206"/>
      <c r="Y107" s="206"/>
      <c r="Z107" s="206"/>
      <c r="AA107" s="206"/>
      <c r="AB107" s="206"/>
      <c r="AC107" s="206"/>
      <c r="AD107" s="206"/>
      <c r="AE107" s="207"/>
    </row>
    <row r="108" spans="1:31" ht="15.75" thickBot="1" x14ac:dyDescent="0.3">
      <c r="A108" s="188" t="s">
        <v>232</v>
      </c>
      <c r="B108" s="189"/>
      <c r="C108" s="189"/>
      <c r="D108" s="189"/>
      <c r="E108" s="189"/>
      <c r="F108" s="189"/>
      <c r="G108" s="189"/>
      <c r="H108" s="189"/>
      <c r="I108" s="189"/>
      <c r="J108" s="189"/>
      <c r="K108" s="189"/>
      <c r="L108" s="189"/>
      <c r="M108" s="189"/>
      <c r="N108" s="189"/>
      <c r="O108" s="189"/>
      <c r="P108" s="189"/>
      <c r="Q108" s="189"/>
      <c r="R108" s="189"/>
      <c r="S108" s="189"/>
      <c r="T108" s="189"/>
      <c r="U108" s="189"/>
      <c r="V108" s="189"/>
      <c r="W108" s="189"/>
      <c r="X108" s="189"/>
      <c r="Y108" s="189"/>
      <c r="Z108" s="189"/>
      <c r="AA108" s="189"/>
      <c r="AB108" s="189"/>
      <c r="AC108" s="189"/>
      <c r="AD108" s="189"/>
      <c r="AE108" s="190"/>
    </row>
    <row r="109" spans="1:31" x14ac:dyDescent="0.25">
      <c r="A109" s="77"/>
      <c r="B109" s="162" t="s">
        <v>283</v>
      </c>
      <c r="C109" s="42" t="s">
        <v>218</v>
      </c>
      <c r="D109" t="s">
        <v>459</v>
      </c>
      <c r="E109" s="92"/>
      <c r="F109" s="44"/>
      <c r="G109" s="45"/>
      <c r="H109" s="45"/>
      <c r="I109" s="46"/>
      <c r="J109" s="44"/>
      <c r="K109" s="45"/>
      <c r="L109" s="45"/>
      <c r="M109" s="46"/>
      <c r="N109" s="44"/>
      <c r="O109" s="45"/>
      <c r="P109" s="45"/>
      <c r="Q109" s="46"/>
      <c r="R109" s="44">
        <v>2</v>
      </c>
      <c r="S109" s="45">
        <v>0</v>
      </c>
      <c r="T109" s="45" t="s">
        <v>24</v>
      </c>
      <c r="U109" s="46">
        <v>3</v>
      </c>
      <c r="V109" s="44"/>
      <c r="W109" s="45"/>
      <c r="X109" s="45"/>
      <c r="Y109" s="46"/>
      <c r="Z109" s="44"/>
      <c r="AA109" s="45"/>
      <c r="AB109" s="45"/>
      <c r="AC109" s="46"/>
      <c r="AD109" s="82" t="s">
        <v>57</v>
      </c>
      <c r="AE109" s="82" t="s">
        <v>231</v>
      </c>
    </row>
    <row r="110" spans="1:31" x14ac:dyDescent="0.25">
      <c r="A110" s="69"/>
      <c r="B110" s="164" t="s">
        <v>456</v>
      </c>
      <c r="C110" s="95" t="s">
        <v>219</v>
      </c>
      <c r="D110" t="s">
        <v>460</v>
      </c>
      <c r="E110" s="42" t="s">
        <v>218</v>
      </c>
      <c r="F110" s="52"/>
      <c r="G110" s="53"/>
      <c r="H110" s="53"/>
      <c r="I110" s="54"/>
      <c r="J110" s="52"/>
      <c r="K110" s="53"/>
      <c r="L110" s="53"/>
      <c r="M110" s="54"/>
      <c r="N110" s="52"/>
      <c r="O110" s="53"/>
      <c r="P110" s="53"/>
      <c r="Q110" s="54"/>
      <c r="R110" s="52"/>
      <c r="S110" s="53"/>
      <c r="T110" s="53"/>
      <c r="U110" s="54"/>
      <c r="V110" s="52">
        <v>1</v>
      </c>
      <c r="W110" s="53">
        <v>1</v>
      </c>
      <c r="X110" s="53" t="s">
        <v>28</v>
      </c>
      <c r="Y110" s="54">
        <v>3</v>
      </c>
      <c r="Z110" s="52"/>
      <c r="AA110" s="53"/>
      <c r="AB110" s="53"/>
      <c r="AC110" s="54"/>
      <c r="AD110" s="94" t="s">
        <v>57</v>
      </c>
      <c r="AE110" s="82" t="s">
        <v>231</v>
      </c>
    </row>
    <row r="111" spans="1:31" x14ac:dyDescent="0.25">
      <c r="A111" s="103"/>
      <c r="B111" s="164" t="s">
        <v>457</v>
      </c>
      <c r="C111" s="95" t="s">
        <v>220</v>
      </c>
      <c r="D111" t="s">
        <v>461</v>
      </c>
      <c r="E111" s="42" t="s">
        <v>218</v>
      </c>
      <c r="F111" s="72"/>
      <c r="G111" s="73"/>
      <c r="H111" s="73"/>
      <c r="I111" s="74"/>
      <c r="J111" s="72"/>
      <c r="K111" s="73"/>
      <c r="L111" s="73"/>
      <c r="M111" s="74"/>
      <c r="N111" s="72"/>
      <c r="O111" s="73"/>
      <c r="P111" s="73"/>
      <c r="Q111" s="74"/>
      <c r="R111" s="72"/>
      <c r="S111" s="73"/>
      <c r="T111" s="73"/>
      <c r="U111" s="74"/>
      <c r="V111" s="72">
        <v>1</v>
      </c>
      <c r="W111" s="73">
        <v>2</v>
      </c>
      <c r="X111" s="73" t="s">
        <v>28</v>
      </c>
      <c r="Y111" s="74">
        <v>3</v>
      </c>
      <c r="Z111" s="72"/>
      <c r="AA111" s="73"/>
      <c r="AB111" s="73"/>
      <c r="AC111" s="74"/>
      <c r="AD111" s="94" t="s">
        <v>57</v>
      </c>
      <c r="AE111" s="82" t="s">
        <v>231</v>
      </c>
    </row>
    <row r="112" spans="1:31" ht="15.75" thickBot="1" x14ac:dyDescent="0.3">
      <c r="A112" s="103"/>
      <c r="B112" s="166" t="s">
        <v>455</v>
      </c>
      <c r="C112" s="167" t="s">
        <v>222</v>
      </c>
      <c r="D112" s="167" t="s">
        <v>452</v>
      </c>
      <c r="E112" s="42"/>
      <c r="F112" s="72"/>
      <c r="G112" s="73"/>
      <c r="H112" s="73"/>
      <c r="I112" s="74"/>
      <c r="J112" s="72"/>
      <c r="K112" s="73"/>
      <c r="L112" s="73"/>
      <c r="M112" s="74"/>
      <c r="N112" s="72"/>
      <c r="O112" s="73"/>
      <c r="P112" s="73"/>
      <c r="Q112" s="74"/>
      <c r="R112" s="72"/>
      <c r="S112" s="73"/>
      <c r="T112" s="73"/>
      <c r="U112" s="74"/>
      <c r="V112" s="72">
        <v>1</v>
      </c>
      <c r="W112" s="73">
        <v>1</v>
      </c>
      <c r="X112" s="73" t="s">
        <v>28</v>
      </c>
      <c r="Y112" s="74">
        <v>3</v>
      </c>
      <c r="Z112" s="72"/>
      <c r="AA112" s="73"/>
      <c r="AB112" s="73"/>
      <c r="AC112" s="74"/>
      <c r="AD112" s="168" t="s">
        <v>51</v>
      </c>
      <c r="AE112" s="169" t="s">
        <v>126</v>
      </c>
    </row>
    <row r="113" spans="1:31" ht="15.75" thickBot="1" x14ac:dyDescent="0.3">
      <c r="A113" s="56"/>
      <c r="B113" s="57"/>
      <c r="C113" s="58" t="s">
        <v>29</v>
      </c>
      <c r="D113" s="178"/>
      <c r="E113" s="57"/>
      <c r="F113" s="105">
        <f>SUM(F109:F112)</f>
        <v>0</v>
      </c>
      <c r="G113" s="91">
        <f>SUM(G109:G112)</f>
        <v>0</v>
      </c>
      <c r="H113" s="60"/>
      <c r="I113" s="109">
        <f>SUM(I109:I112)</f>
        <v>0</v>
      </c>
      <c r="J113" s="105">
        <f>SUM(J109:J112)</f>
        <v>0</v>
      </c>
      <c r="K113" s="60">
        <f>SUM(K109:K112)</f>
        <v>0</v>
      </c>
      <c r="L113" s="106"/>
      <c r="M113" s="61">
        <f>SUM(M109:M112)</f>
        <v>0</v>
      </c>
      <c r="N113" s="105">
        <f>SUM(N109:N112)</f>
        <v>0</v>
      </c>
      <c r="O113" s="91">
        <f>SUM(O109:O112)</f>
        <v>0</v>
      </c>
      <c r="P113" s="91"/>
      <c r="Q113" s="61">
        <f>SUM(Q109:Q112)</f>
        <v>0</v>
      </c>
      <c r="R113" s="105">
        <f>SUM(R109:R112)</f>
        <v>2</v>
      </c>
      <c r="S113" s="60">
        <f>SUM(S109:S112)</f>
        <v>0</v>
      </c>
      <c r="T113" s="106"/>
      <c r="U113" s="61">
        <f>SUM(U109:U112)</f>
        <v>3</v>
      </c>
      <c r="V113" s="105">
        <f>SUM(V110:V112,V109)</f>
        <v>3</v>
      </c>
      <c r="W113" s="91">
        <f>SUM(W110:W112,W109)</f>
        <v>4</v>
      </c>
      <c r="X113" s="91"/>
      <c r="Y113" s="61">
        <f>SUM(Y110:Y112,Y109)</f>
        <v>9</v>
      </c>
      <c r="Z113" s="87">
        <f>SUM(Z109:Z112)</f>
        <v>0</v>
      </c>
      <c r="AA113" s="88">
        <f>SUM(AA109:AA112)</f>
        <v>0</v>
      </c>
      <c r="AB113" s="88"/>
      <c r="AC113" s="89">
        <f>SUM(AC109:AC112)</f>
        <v>0</v>
      </c>
      <c r="AD113" s="101"/>
      <c r="AE113" s="59"/>
    </row>
    <row r="114" spans="1:31" ht="15.75" thickBot="1" x14ac:dyDescent="0.3">
      <c r="A114" s="188" t="s">
        <v>346</v>
      </c>
      <c r="B114" s="189"/>
      <c r="C114" s="189"/>
      <c r="D114" s="189"/>
      <c r="E114" s="189"/>
      <c r="F114" s="189"/>
      <c r="G114" s="189"/>
      <c r="H114" s="189"/>
      <c r="I114" s="189"/>
      <c r="J114" s="189"/>
      <c r="K114" s="189"/>
      <c r="L114" s="189"/>
      <c r="M114" s="189"/>
      <c r="N114" s="189"/>
      <c r="O114" s="189"/>
      <c r="P114" s="189"/>
      <c r="Q114" s="189"/>
      <c r="R114" s="189"/>
      <c r="S114" s="189"/>
      <c r="T114" s="189"/>
      <c r="U114" s="189"/>
      <c r="V114" s="189"/>
      <c r="W114" s="189"/>
      <c r="X114" s="189"/>
      <c r="Y114" s="189"/>
      <c r="Z114" s="189"/>
      <c r="AA114" s="189"/>
      <c r="AB114" s="189"/>
      <c r="AC114" s="189"/>
      <c r="AD114" s="189"/>
      <c r="AE114" s="190"/>
    </row>
    <row r="115" spans="1:31" x14ac:dyDescent="0.25">
      <c r="A115" s="77"/>
      <c r="B115" s="77" t="s">
        <v>284</v>
      </c>
      <c r="C115" s="42" t="s">
        <v>206</v>
      </c>
      <c r="D115" s="177" t="s">
        <v>413</v>
      </c>
      <c r="E115" s="92"/>
      <c r="F115" s="44"/>
      <c r="G115" s="45"/>
      <c r="H115" s="45"/>
      <c r="I115" s="46"/>
      <c r="J115" s="44"/>
      <c r="K115" s="45"/>
      <c r="L115" s="45"/>
      <c r="M115" s="46"/>
      <c r="N115" s="44"/>
      <c r="O115" s="45"/>
      <c r="P115" s="45"/>
      <c r="Q115" s="46"/>
      <c r="R115" s="44"/>
      <c r="S115" s="45"/>
      <c r="T115" s="45"/>
      <c r="U115" s="46"/>
      <c r="V115" s="44">
        <v>2</v>
      </c>
      <c r="W115" s="45">
        <v>1</v>
      </c>
      <c r="X115" s="45" t="s">
        <v>28</v>
      </c>
      <c r="Y115" s="46">
        <v>3</v>
      </c>
      <c r="Z115" s="44"/>
      <c r="AA115" s="45"/>
      <c r="AB115" s="45"/>
      <c r="AC115" s="46"/>
      <c r="AD115" s="82" t="s">
        <v>51</v>
      </c>
      <c r="AE115" s="82" t="s">
        <v>126</v>
      </c>
    </row>
    <row r="116" spans="1:31" x14ac:dyDescent="0.25">
      <c r="A116" s="77"/>
      <c r="B116" s="77" t="s">
        <v>285</v>
      </c>
      <c r="C116" s="42" t="s">
        <v>145</v>
      </c>
      <c r="D116" s="177" t="s">
        <v>414</v>
      </c>
      <c r="E116" s="92"/>
      <c r="F116" s="44"/>
      <c r="G116" s="45"/>
      <c r="H116" s="45"/>
      <c r="I116" s="46"/>
      <c r="J116" s="44"/>
      <c r="K116" s="45"/>
      <c r="L116" s="45"/>
      <c r="M116" s="46"/>
      <c r="N116" s="44"/>
      <c r="O116" s="45"/>
      <c r="P116" s="45"/>
      <c r="Q116" s="46"/>
      <c r="R116" s="44"/>
      <c r="S116" s="45"/>
      <c r="T116" s="45"/>
      <c r="U116" s="46"/>
      <c r="V116" s="44">
        <v>2</v>
      </c>
      <c r="W116" s="45">
        <v>1</v>
      </c>
      <c r="X116" s="45" t="s">
        <v>24</v>
      </c>
      <c r="Y116" s="46">
        <v>3</v>
      </c>
      <c r="Z116" s="44"/>
      <c r="AA116" s="45"/>
      <c r="AB116" s="45"/>
      <c r="AC116" s="46"/>
      <c r="AD116" s="82" t="s">
        <v>51</v>
      </c>
      <c r="AE116" s="82" t="s">
        <v>140</v>
      </c>
    </row>
    <row r="117" spans="1:31" ht="15.75" thickBot="1" x14ac:dyDescent="0.3">
      <c r="A117" s="77"/>
      <c r="B117" s="77" t="s">
        <v>286</v>
      </c>
      <c r="C117" s="42" t="s">
        <v>146</v>
      </c>
      <c r="D117" s="177" t="s">
        <v>415</v>
      </c>
      <c r="E117" s="92"/>
      <c r="F117" s="44"/>
      <c r="G117" s="45"/>
      <c r="H117" s="45"/>
      <c r="I117" s="46"/>
      <c r="J117" s="44"/>
      <c r="K117" s="45"/>
      <c r="L117" s="45"/>
      <c r="M117" s="46"/>
      <c r="N117" s="44"/>
      <c r="O117" s="45"/>
      <c r="P117" s="45"/>
      <c r="Q117" s="46"/>
      <c r="R117" s="44"/>
      <c r="S117" s="45"/>
      <c r="T117" s="45"/>
      <c r="U117" s="46"/>
      <c r="V117" s="44">
        <v>1</v>
      </c>
      <c r="W117" s="45">
        <v>2</v>
      </c>
      <c r="X117" s="45" t="s">
        <v>28</v>
      </c>
      <c r="Y117" s="46">
        <v>3</v>
      </c>
      <c r="Z117" s="44"/>
      <c r="AA117" s="45"/>
      <c r="AB117" s="45"/>
      <c r="AC117" s="46"/>
      <c r="AD117" s="82" t="s">
        <v>51</v>
      </c>
      <c r="AE117" s="82" t="s">
        <v>56</v>
      </c>
    </row>
    <row r="118" spans="1:31" ht="15.75" thickBot="1" x14ac:dyDescent="0.3">
      <c r="A118" s="56"/>
      <c r="B118" s="57"/>
      <c r="C118" s="58" t="s">
        <v>29</v>
      </c>
      <c r="D118" s="178"/>
      <c r="E118" s="57"/>
      <c r="F118" s="105">
        <f>SUM(F115:F117)</f>
        <v>0</v>
      </c>
      <c r="G118" s="91">
        <f>SUM(G115:G117)</f>
        <v>0</v>
      </c>
      <c r="H118" s="60"/>
      <c r="I118" s="109">
        <f>SUM(I115:I117)</f>
        <v>0</v>
      </c>
      <c r="J118" s="105">
        <f>SUM(J115:J117)</f>
        <v>0</v>
      </c>
      <c r="K118" s="60">
        <f>SUM(K115:K117)</f>
        <v>0</v>
      </c>
      <c r="L118" s="106"/>
      <c r="M118" s="61">
        <f>SUM(M115:M117)</f>
        <v>0</v>
      </c>
      <c r="N118" s="105">
        <f>SUM(N115:N117)</f>
        <v>0</v>
      </c>
      <c r="O118" s="91">
        <f>SUM(O115:O117)</f>
        <v>0</v>
      </c>
      <c r="P118" s="91"/>
      <c r="Q118" s="61">
        <f>SUM(Q115:Q117)</f>
        <v>0</v>
      </c>
      <c r="R118" s="105">
        <f>SUM(R115:R117)</f>
        <v>0</v>
      </c>
      <c r="S118" s="60">
        <f>SUM(S115:S117)</f>
        <v>0</v>
      </c>
      <c r="T118" s="106"/>
      <c r="U118" s="61">
        <f>SUM(U115:U117)</f>
        <v>0</v>
      </c>
      <c r="V118" s="105">
        <f>SUM(V115:V117)</f>
        <v>5</v>
      </c>
      <c r="W118" s="91">
        <f>SUM(W115:W117)</f>
        <v>4</v>
      </c>
      <c r="X118" s="91"/>
      <c r="Y118" s="61">
        <f>SUM(Y115:Y117)</f>
        <v>9</v>
      </c>
      <c r="Z118" s="87">
        <f>SUM(Z115:Z117)</f>
        <v>0</v>
      </c>
      <c r="AA118" s="88">
        <f>SUM(AA115:AA117)</f>
        <v>0</v>
      </c>
      <c r="AB118" s="88"/>
      <c r="AC118" s="89">
        <f>SUM(AC115:AC117)</f>
        <v>0</v>
      </c>
      <c r="AD118" s="101"/>
      <c r="AE118" s="59"/>
    </row>
    <row r="119" spans="1:31" ht="15.75" thickBot="1" x14ac:dyDescent="0.3">
      <c r="A119" s="188" t="s">
        <v>170</v>
      </c>
      <c r="B119" s="189"/>
      <c r="C119" s="189"/>
      <c r="D119" s="189"/>
      <c r="E119" s="189"/>
      <c r="F119" s="189"/>
      <c r="G119" s="189"/>
      <c r="H119" s="189"/>
      <c r="I119" s="189"/>
      <c r="J119" s="189"/>
      <c r="K119" s="189"/>
      <c r="L119" s="189"/>
      <c r="M119" s="189"/>
      <c r="N119" s="189"/>
      <c r="O119" s="189"/>
      <c r="P119" s="189"/>
      <c r="Q119" s="189"/>
      <c r="R119" s="189"/>
      <c r="S119" s="189"/>
      <c r="T119" s="189"/>
      <c r="U119" s="189"/>
      <c r="V119" s="189"/>
      <c r="W119" s="189"/>
      <c r="X119" s="189"/>
      <c r="Y119" s="189"/>
      <c r="Z119" s="189"/>
      <c r="AA119" s="189"/>
      <c r="AB119" s="189"/>
      <c r="AC119" s="189"/>
      <c r="AD119" s="189"/>
      <c r="AE119" s="190"/>
    </row>
    <row r="120" spans="1:31" ht="25.5" x14ac:dyDescent="0.25">
      <c r="A120" s="77"/>
      <c r="B120" s="77" t="s">
        <v>281</v>
      </c>
      <c r="C120" s="42" t="s">
        <v>120</v>
      </c>
      <c r="D120" s="177" t="s">
        <v>397</v>
      </c>
      <c r="E120" s="92"/>
      <c r="F120" s="44"/>
      <c r="G120" s="45"/>
      <c r="H120" s="45"/>
      <c r="I120" s="46"/>
      <c r="J120" s="44"/>
      <c r="K120" s="45"/>
      <c r="L120" s="45"/>
      <c r="M120" s="46"/>
      <c r="N120" s="44"/>
      <c r="O120" s="45"/>
      <c r="P120" s="45"/>
      <c r="Q120" s="46"/>
      <c r="R120" s="44"/>
      <c r="S120" s="45"/>
      <c r="T120" s="45"/>
      <c r="U120" s="46"/>
      <c r="V120" s="44">
        <v>0</v>
      </c>
      <c r="W120" s="45">
        <v>4</v>
      </c>
      <c r="X120" s="45" t="s">
        <v>28</v>
      </c>
      <c r="Y120" s="46">
        <v>6</v>
      </c>
      <c r="Z120" s="44"/>
      <c r="AA120" s="45"/>
      <c r="AB120" s="45"/>
      <c r="AC120" s="46"/>
      <c r="AD120" s="146" t="s">
        <v>38</v>
      </c>
      <c r="AE120" s="82" t="s">
        <v>122</v>
      </c>
    </row>
    <row r="121" spans="1:31" ht="26.25" thickBot="1" x14ac:dyDescent="0.3">
      <c r="A121" s="69"/>
      <c r="B121" s="77" t="s">
        <v>282</v>
      </c>
      <c r="C121" s="95" t="s">
        <v>121</v>
      </c>
      <c r="D121" s="95" t="s">
        <v>398</v>
      </c>
      <c r="E121" s="86"/>
      <c r="F121" s="52"/>
      <c r="G121" s="53"/>
      <c r="H121" s="53"/>
      <c r="I121" s="54"/>
      <c r="J121" s="52"/>
      <c r="K121" s="53"/>
      <c r="L121" s="53"/>
      <c r="M121" s="54"/>
      <c r="N121" s="52"/>
      <c r="O121" s="53"/>
      <c r="P121" s="53"/>
      <c r="Q121" s="54"/>
      <c r="R121" s="52"/>
      <c r="S121" s="53"/>
      <c r="T121" s="53"/>
      <c r="U121" s="54"/>
      <c r="V121" s="52"/>
      <c r="W121" s="53"/>
      <c r="X121" s="53"/>
      <c r="Y121" s="54"/>
      <c r="Z121" s="52">
        <v>0</v>
      </c>
      <c r="AA121" s="53">
        <v>3</v>
      </c>
      <c r="AB121" s="53" t="s">
        <v>28</v>
      </c>
      <c r="AC121" s="54">
        <v>5</v>
      </c>
      <c r="AD121" s="146" t="s">
        <v>38</v>
      </c>
      <c r="AE121" s="97" t="s">
        <v>122</v>
      </c>
    </row>
    <row r="122" spans="1:31" ht="15.75" thickBot="1" x14ac:dyDescent="0.3">
      <c r="A122" s="56"/>
      <c r="B122" s="57"/>
      <c r="C122" s="58" t="s">
        <v>29</v>
      </c>
      <c r="D122" s="178"/>
      <c r="E122" s="57"/>
      <c r="F122" s="105">
        <f>SUM(F109)</f>
        <v>0</v>
      </c>
      <c r="G122" s="91">
        <f>SUM(F122)</f>
        <v>0</v>
      </c>
      <c r="H122" s="60"/>
      <c r="I122" s="109">
        <f>SUM(I109)</f>
        <v>0</v>
      </c>
      <c r="J122" s="105">
        <f>SUM(I122)</f>
        <v>0</v>
      </c>
      <c r="K122" s="60">
        <f>SUM(J122)</f>
        <v>0</v>
      </c>
      <c r="L122" s="106"/>
      <c r="M122" s="61">
        <f>SUM(M109)</f>
        <v>0</v>
      </c>
      <c r="N122" s="105">
        <f>SUM(M122)</f>
        <v>0</v>
      </c>
      <c r="O122" s="91">
        <f>SUM(N122)</f>
        <v>0</v>
      </c>
      <c r="P122" s="91"/>
      <c r="Q122" s="61">
        <f>SUM(Q109)</f>
        <v>0</v>
      </c>
      <c r="R122" s="105">
        <f>SUM(R120:R121)</f>
        <v>0</v>
      </c>
      <c r="S122" s="60">
        <f>SUM(S120:S121)</f>
        <v>0</v>
      </c>
      <c r="T122" s="106"/>
      <c r="U122" s="61">
        <f>SUM(U120:U121)</f>
        <v>0</v>
      </c>
      <c r="V122" s="105">
        <f>SUM(V121)</f>
        <v>0</v>
      </c>
      <c r="W122" s="91">
        <f>SUM(W121,W120)</f>
        <v>4</v>
      </c>
      <c r="X122" s="91"/>
      <c r="Y122" s="61">
        <f>SUM(Y121,Y120)</f>
        <v>6</v>
      </c>
      <c r="Z122" s="87">
        <f>SUM(Z120:Z121)</f>
        <v>0</v>
      </c>
      <c r="AA122" s="88">
        <f>SUM(Z122)</f>
        <v>0</v>
      </c>
      <c r="AB122" s="88"/>
      <c r="AC122" s="89">
        <f>SUM(AC120:AC121)</f>
        <v>5</v>
      </c>
      <c r="AD122" s="101"/>
      <c r="AE122" s="59"/>
    </row>
    <row r="123" spans="1:31" ht="15.75" thickBot="1" x14ac:dyDescent="0.3">
      <c r="A123" s="56"/>
      <c r="B123" s="57"/>
      <c r="C123" s="58" t="s">
        <v>227</v>
      </c>
      <c r="D123" s="178"/>
      <c r="E123" s="57"/>
      <c r="F123" s="57">
        <f>SUM(F110)</f>
        <v>0</v>
      </c>
      <c r="G123" s="91">
        <f>SUM(F123)</f>
        <v>0</v>
      </c>
      <c r="H123" s="60"/>
      <c r="I123" s="154">
        <f>SUM(I110)</f>
        <v>0</v>
      </c>
      <c r="J123" s="57">
        <f>SUM(I123)</f>
        <v>0</v>
      </c>
      <c r="K123" s="60">
        <f>SUM(J123)</f>
        <v>0</v>
      </c>
      <c r="L123" s="90"/>
      <c r="M123" s="61">
        <f>SUM(M110)</f>
        <v>0</v>
      </c>
      <c r="N123" s="57">
        <f>SUM(M123)</f>
        <v>0</v>
      </c>
      <c r="O123" s="91">
        <f>SUM(N123)</f>
        <v>0</v>
      </c>
      <c r="P123" s="91"/>
      <c r="Q123" s="61">
        <f>SUM(Q110)</f>
        <v>0</v>
      </c>
      <c r="R123" s="57">
        <f>SUM(R121:R122)</f>
        <v>0</v>
      </c>
      <c r="S123" s="60">
        <f>SUM(S121:S122)</f>
        <v>0</v>
      </c>
      <c r="T123" s="90"/>
      <c r="U123" s="61">
        <f>SUM(U113,U118,U122)</f>
        <v>3</v>
      </c>
      <c r="V123" s="57">
        <f>SUM(V122)</f>
        <v>0</v>
      </c>
      <c r="W123" s="91">
        <f>SUM(W122,W121)</f>
        <v>4</v>
      </c>
      <c r="X123" s="91"/>
      <c r="Y123" s="61">
        <f>SUM(Y113,Y118,Y122)</f>
        <v>24</v>
      </c>
      <c r="Z123" s="56">
        <f>SUM(Z121:Z122)</f>
        <v>0</v>
      </c>
      <c r="AA123" s="60">
        <f>SUM(Z123)</f>
        <v>0</v>
      </c>
      <c r="AB123" s="60"/>
      <c r="AC123" s="61">
        <f>SUM(AC113,AC118,AC122)</f>
        <v>5</v>
      </c>
      <c r="AD123" s="101"/>
      <c r="AE123" s="59"/>
    </row>
    <row r="124" spans="1:31" ht="30.75" customHeight="1" thickBot="1" x14ac:dyDescent="0.3">
      <c r="A124" s="217" t="s">
        <v>228</v>
      </c>
      <c r="B124" s="206"/>
      <c r="C124" s="206"/>
      <c r="D124" s="206"/>
      <c r="E124" s="206"/>
      <c r="F124" s="206"/>
      <c r="G124" s="206"/>
      <c r="H124" s="206"/>
      <c r="I124" s="206"/>
      <c r="J124" s="206"/>
      <c r="K124" s="206"/>
      <c r="L124" s="206"/>
      <c r="M124" s="206"/>
      <c r="N124" s="206"/>
      <c r="O124" s="206"/>
      <c r="P124" s="206"/>
      <c r="Q124" s="206"/>
      <c r="R124" s="206"/>
      <c r="S124" s="206"/>
      <c r="T124" s="206"/>
      <c r="U124" s="206"/>
      <c r="V124" s="206"/>
      <c r="W124" s="206"/>
      <c r="X124" s="206"/>
      <c r="Y124" s="206"/>
      <c r="Z124" s="206"/>
      <c r="AA124" s="206"/>
      <c r="AB124" s="206"/>
      <c r="AC124" s="206"/>
      <c r="AD124" s="206"/>
      <c r="AE124" s="207"/>
    </row>
    <row r="125" spans="1:31" ht="15.75" thickBot="1" x14ac:dyDescent="0.3">
      <c r="A125" s="188" t="s">
        <v>232</v>
      </c>
      <c r="B125" s="189"/>
      <c r="C125" s="189"/>
      <c r="D125" s="189"/>
      <c r="E125" s="189"/>
      <c r="F125" s="189"/>
      <c r="G125" s="189"/>
      <c r="H125" s="189"/>
      <c r="I125" s="189"/>
      <c r="J125" s="189"/>
      <c r="K125" s="189"/>
      <c r="L125" s="189"/>
      <c r="M125" s="189"/>
      <c r="N125" s="189"/>
      <c r="O125" s="189"/>
      <c r="P125" s="189"/>
      <c r="Q125" s="189"/>
      <c r="R125" s="189"/>
      <c r="S125" s="189"/>
      <c r="T125" s="189"/>
      <c r="U125" s="189"/>
      <c r="V125" s="189"/>
      <c r="W125" s="189"/>
      <c r="X125" s="189"/>
      <c r="Y125" s="189"/>
      <c r="Z125" s="189"/>
      <c r="AA125" s="189"/>
      <c r="AB125" s="189"/>
      <c r="AC125" s="189"/>
      <c r="AD125" s="189"/>
      <c r="AE125" s="190"/>
    </row>
    <row r="126" spans="1:31" x14ac:dyDescent="0.25">
      <c r="A126" s="77"/>
      <c r="B126" s="162" t="s">
        <v>283</v>
      </c>
      <c r="C126" s="42" t="s">
        <v>218</v>
      </c>
      <c r="D126" t="s">
        <v>459</v>
      </c>
      <c r="E126" s="92"/>
      <c r="F126" s="44"/>
      <c r="G126" s="45"/>
      <c r="H126" s="45"/>
      <c r="I126" s="46"/>
      <c r="J126" s="44"/>
      <c r="K126" s="45"/>
      <c r="L126" s="45"/>
      <c r="M126" s="46"/>
      <c r="N126" s="44"/>
      <c r="O126" s="45"/>
      <c r="P126" s="45"/>
      <c r="Q126" s="46"/>
      <c r="R126" s="44">
        <v>2</v>
      </c>
      <c r="S126" s="45">
        <v>0</v>
      </c>
      <c r="T126" s="45" t="s">
        <v>24</v>
      </c>
      <c r="U126" s="46">
        <v>3</v>
      </c>
      <c r="V126" s="44"/>
      <c r="W126" s="45"/>
      <c r="X126" s="45"/>
      <c r="Y126" s="46"/>
      <c r="Z126" s="44"/>
      <c r="AA126" s="45"/>
      <c r="AB126" s="45"/>
      <c r="AC126" s="46"/>
      <c r="AD126" s="82" t="s">
        <v>57</v>
      </c>
      <c r="AE126" s="82" t="s">
        <v>231</v>
      </c>
    </row>
    <row r="127" spans="1:31" x14ac:dyDescent="0.25">
      <c r="A127" s="69"/>
      <c r="B127" s="164" t="s">
        <v>456</v>
      </c>
      <c r="C127" s="95" t="s">
        <v>219</v>
      </c>
      <c r="D127" t="s">
        <v>460</v>
      </c>
      <c r="E127" s="42" t="s">
        <v>218</v>
      </c>
      <c r="F127" s="52"/>
      <c r="G127" s="53"/>
      <c r="H127" s="53"/>
      <c r="I127" s="54"/>
      <c r="J127" s="52"/>
      <c r="K127" s="53"/>
      <c r="L127" s="53"/>
      <c r="M127" s="54"/>
      <c r="N127" s="52"/>
      <c r="O127" s="53"/>
      <c r="P127" s="53"/>
      <c r="Q127" s="54"/>
      <c r="R127" s="52"/>
      <c r="S127" s="53"/>
      <c r="T127" s="53"/>
      <c r="U127" s="54"/>
      <c r="V127" s="52">
        <v>1</v>
      </c>
      <c r="W127" s="53">
        <v>1</v>
      </c>
      <c r="X127" s="53" t="s">
        <v>28</v>
      </c>
      <c r="Y127" s="54">
        <v>3</v>
      </c>
      <c r="Z127" s="52"/>
      <c r="AA127" s="53"/>
      <c r="AB127" s="53"/>
      <c r="AC127" s="54"/>
      <c r="AD127" s="94" t="s">
        <v>57</v>
      </c>
      <c r="AE127" s="82" t="s">
        <v>231</v>
      </c>
    </row>
    <row r="128" spans="1:31" x14ac:dyDescent="0.25">
      <c r="A128" s="103"/>
      <c r="B128" s="164" t="s">
        <v>457</v>
      </c>
      <c r="C128" s="95" t="s">
        <v>220</v>
      </c>
      <c r="D128" t="s">
        <v>461</v>
      </c>
      <c r="E128" s="42" t="s">
        <v>218</v>
      </c>
      <c r="F128" s="72"/>
      <c r="G128" s="73"/>
      <c r="H128" s="73"/>
      <c r="I128" s="74"/>
      <c r="J128" s="72"/>
      <c r="K128" s="73"/>
      <c r="L128" s="73"/>
      <c r="M128" s="74"/>
      <c r="N128" s="72"/>
      <c r="O128" s="73"/>
      <c r="P128" s="73"/>
      <c r="Q128" s="74"/>
      <c r="R128" s="72"/>
      <c r="S128" s="73"/>
      <c r="T128" s="73"/>
      <c r="U128" s="74"/>
      <c r="V128" s="72">
        <v>1</v>
      </c>
      <c r="W128" s="73">
        <v>2</v>
      </c>
      <c r="X128" s="73" t="s">
        <v>28</v>
      </c>
      <c r="Y128" s="74">
        <v>3</v>
      </c>
      <c r="Z128" s="72"/>
      <c r="AA128" s="73"/>
      <c r="AB128" s="73"/>
      <c r="AC128" s="74"/>
      <c r="AD128" s="94" t="s">
        <v>57</v>
      </c>
      <c r="AE128" s="82" t="s">
        <v>231</v>
      </c>
    </row>
    <row r="129" spans="1:31" ht="15.75" thickBot="1" x14ac:dyDescent="0.3">
      <c r="A129" s="103"/>
      <c r="B129" s="166" t="s">
        <v>455</v>
      </c>
      <c r="C129" s="167" t="s">
        <v>222</v>
      </c>
      <c r="D129" s="167" t="s">
        <v>452</v>
      </c>
      <c r="E129" s="42"/>
      <c r="F129" s="72"/>
      <c r="G129" s="73"/>
      <c r="H129" s="73"/>
      <c r="I129" s="74"/>
      <c r="J129" s="72"/>
      <c r="K129" s="73"/>
      <c r="L129" s="73"/>
      <c r="M129" s="74"/>
      <c r="N129" s="72"/>
      <c r="O129" s="73"/>
      <c r="P129" s="73"/>
      <c r="Q129" s="74"/>
      <c r="R129" s="72"/>
      <c r="S129" s="73"/>
      <c r="T129" s="73"/>
      <c r="U129" s="74"/>
      <c r="V129" s="72">
        <v>1</v>
      </c>
      <c r="W129" s="73">
        <v>1</v>
      </c>
      <c r="X129" s="73" t="s">
        <v>28</v>
      </c>
      <c r="Y129" s="74">
        <v>3</v>
      </c>
      <c r="Z129" s="72"/>
      <c r="AA129" s="73"/>
      <c r="AB129" s="73"/>
      <c r="AC129" s="74"/>
      <c r="AD129" s="168" t="s">
        <v>51</v>
      </c>
      <c r="AE129" s="169" t="s">
        <v>126</v>
      </c>
    </row>
    <row r="130" spans="1:31" ht="15.75" thickBot="1" x14ac:dyDescent="0.3">
      <c r="A130" s="56"/>
      <c r="B130" s="57"/>
      <c r="C130" s="58" t="s">
        <v>29</v>
      </c>
      <c r="D130" s="178"/>
      <c r="E130" s="57"/>
      <c r="F130" s="105">
        <f>SUM(F126:F129)</f>
        <v>0</v>
      </c>
      <c r="G130" s="91">
        <f>SUM(G126:G129)</f>
        <v>0</v>
      </c>
      <c r="H130" s="60"/>
      <c r="I130" s="109">
        <f>SUM(I126:I129)</f>
        <v>0</v>
      </c>
      <c r="J130" s="105">
        <f>SUM(J126:J129)</f>
        <v>0</v>
      </c>
      <c r="K130" s="60">
        <f>SUM(K126:K129)</f>
        <v>0</v>
      </c>
      <c r="L130" s="106"/>
      <c r="M130" s="61">
        <f>SUM(M126:M129)</f>
        <v>0</v>
      </c>
      <c r="N130" s="105">
        <f>SUM(N126:N129)</f>
        <v>0</v>
      </c>
      <c r="O130" s="91">
        <f>SUM(O126:O129)</f>
        <v>0</v>
      </c>
      <c r="P130" s="91"/>
      <c r="Q130" s="61">
        <f>SUM(Q126:Q129)</f>
        <v>0</v>
      </c>
      <c r="R130" s="105">
        <f>SUM(R126:R129)</f>
        <v>2</v>
      </c>
      <c r="S130" s="60">
        <f>SUM(S126:S129)</f>
        <v>0</v>
      </c>
      <c r="T130" s="106"/>
      <c r="U130" s="61">
        <f>SUM(U126:U129)</f>
        <v>3</v>
      </c>
      <c r="V130" s="105">
        <f>SUM(V127:V129,V126)</f>
        <v>3</v>
      </c>
      <c r="W130" s="91">
        <f>SUM(W127:W129,W126)</f>
        <v>4</v>
      </c>
      <c r="X130" s="91"/>
      <c r="Y130" s="61">
        <f>SUM(Y127:Y129,Y126)</f>
        <v>9</v>
      </c>
      <c r="Z130" s="87">
        <f>SUM(Z126:Z129)</f>
        <v>0</v>
      </c>
      <c r="AA130" s="88">
        <f>SUM(AA126:AA129)</f>
        <v>0</v>
      </c>
      <c r="AB130" s="88"/>
      <c r="AC130" s="89">
        <f>SUM(AC126:AC129)</f>
        <v>0</v>
      </c>
      <c r="AD130" s="101"/>
      <c r="AE130" s="59"/>
    </row>
    <row r="131" spans="1:31" ht="15.75" thickBot="1" x14ac:dyDescent="0.3">
      <c r="A131" s="188" t="s">
        <v>346</v>
      </c>
      <c r="B131" s="189"/>
      <c r="C131" s="189"/>
      <c r="D131" s="189"/>
      <c r="E131" s="189"/>
      <c r="F131" s="189"/>
      <c r="G131" s="189"/>
      <c r="H131" s="189"/>
      <c r="I131" s="189"/>
      <c r="J131" s="189"/>
      <c r="K131" s="189"/>
      <c r="L131" s="189"/>
      <c r="M131" s="189"/>
      <c r="N131" s="189"/>
      <c r="O131" s="189"/>
      <c r="P131" s="189"/>
      <c r="Q131" s="189"/>
      <c r="R131" s="189"/>
      <c r="S131" s="189"/>
      <c r="T131" s="189"/>
      <c r="U131" s="189"/>
      <c r="V131" s="189"/>
      <c r="W131" s="189"/>
      <c r="X131" s="189"/>
      <c r="Y131" s="189"/>
      <c r="Z131" s="189"/>
      <c r="AA131" s="189"/>
      <c r="AB131" s="189"/>
      <c r="AC131" s="189"/>
      <c r="AD131" s="189"/>
      <c r="AE131" s="190"/>
    </row>
    <row r="132" spans="1:31" x14ac:dyDescent="0.25">
      <c r="A132" s="77"/>
      <c r="B132" s="77" t="s">
        <v>284</v>
      </c>
      <c r="C132" s="42" t="s">
        <v>206</v>
      </c>
      <c r="D132" s="177" t="s">
        <v>413</v>
      </c>
      <c r="E132" s="92"/>
      <c r="F132" s="44"/>
      <c r="G132" s="45"/>
      <c r="H132" s="45"/>
      <c r="I132" s="46"/>
      <c r="J132" s="44"/>
      <c r="K132" s="45"/>
      <c r="L132" s="45"/>
      <c r="M132" s="46"/>
      <c r="N132" s="44"/>
      <c r="O132" s="45"/>
      <c r="P132" s="45"/>
      <c r="Q132" s="46"/>
      <c r="R132" s="44"/>
      <c r="S132" s="45"/>
      <c r="T132" s="45"/>
      <c r="U132" s="46"/>
      <c r="V132" s="44">
        <v>2</v>
      </c>
      <c r="W132" s="45">
        <v>1</v>
      </c>
      <c r="X132" s="45" t="s">
        <v>28</v>
      </c>
      <c r="Y132" s="46">
        <v>3</v>
      </c>
      <c r="Z132" s="44"/>
      <c r="AA132" s="45"/>
      <c r="AB132" s="45"/>
      <c r="AC132" s="46"/>
      <c r="AD132" s="82" t="s">
        <v>51</v>
      </c>
      <c r="AE132" s="82" t="s">
        <v>126</v>
      </c>
    </row>
    <row r="133" spans="1:31" x14ac:dyDescent="0.25">
      <c r="A133" s="77"/>
      <c r="B133" s="77" t="s">
        <v>285</v>
      </c>
      <c r="C133" s="42" t="s">
        <v>145</v>
      </c>
      <c r="D133" s="177" t="s">
        <v>414</v>
      </c>
      <c r="E133" s="92"/>
      <c r="F133" s="44"/>
      <c r="G133" s="45"/>
      <c r="H133" s="45"/>
      <c r="I133" s="46"/>
      <c r="J133" s="44"/>
      <c r="K133" s="45"/>
      <c r="L133" s="45"/>
      <c r="M133" s="46"/>
      <c r="N133" s="44"/>
      <c r="O133" s="45"/>
      <c r="P133" s="45"/>
      <c r="Q133" s="46"/>
      <c r="R133" s="44"/>
      <c r="S133" s="45"/>
      <c r="T133" s="45"/>
      <c r="U133" s="46"/>
      <c r="V133" s="44">
        <v>2</v>
      </c>
      <c r="W133" s="45">
        <v>1</v>
      </c>
      <c r="X133" s="45" t="s">
        <v>24</v>
      </c>
      <c r="Y133" s="46">
        <v>3</v>
      </c>
      <c r="Z133" s="44"/>
      <c r="AA133" s="45"/>
      <c r="AB133" s="45"/>
      <c r="AC133" s="46"/>
      <c r="AD133" s="82" t="s">
        <v>51</v>
      </c>
      <c r="AE133" s="82" t="s">
        <v>140</v>
      </c>
    </row>
    <row r="134" spans="1:31" ht="15.75" thickBot="1" x14ac:dyDescent="0.3">
      <c r="A134" s="77"/>
      <c r="B134" s="77" t="s">
        <v>286</v>
      </c>
      <c r="C134" s="42" t="s">
        <v>146</v>
      </c>
      <c r="D134" s="177" t="s">
        <v>415</v>
      </c>
      <c r="E134" s="92"/>
      <c r="F134" s="44"/>
      <c r="G134" s="45"/>
      <c r="H134" s="45"/>
      <c r="I134" s="46"/>
      <c r="J134" s="44"/>
      <c r="K134" s="45"/>
      <c r="L134" s="45"/>
      <c r="M134" s="46"/>
      <c r="N134" s="44"/>
      <c r="O134" s="45"/>
      <c r="P134" s="45"/>
      <c r="Q134" s="46"/>
      <c r="R134" s="44"/>
      <c r="S134" s="45"/>
      <c r="T134" s="45"/>
      <c r="U134" s="46"/>
      <c r="V134" s="44">
        <v>1</v>
      </c>
      <c r="W134" s="45">
        <v>2</v>
      </c>
      <c r="X134" s="45" t="s">
        <v>28</v>
      </c>
      <c r="Y134" s="46">
        <v>3</v>
      </c>
      <c r="Z134" s="44"/>
      <c r="AA134" s="45"/>
      <c r="AB134" s="45"/>
      <c r="AC134" s="46"/>
      <c r="AD134" s="82" t="s">
        <v>51</v>
      </c>
      <c r="AE134" s="82" t="s">
        <v>56</v>
      </c>
    </row>
    <row r="135" spans="1:31" ht="15.75" thickBot="1" x14ac:dyDescent="0.3">
      <c r="A135" s="56"/>
      <c r="B135" s="57"/>
      <c r="C135" s="58" t="s">
        <v>29</v>
      </c>
      <c r="D135" s="178"/>
      <c r="E135" s="57"/>
      <c r="F135" s="105">
        <f>SUM(F132:F134)</f>
        <v>0</v>
      </c>
      <c r="G135" s="91">
        <f>SUM(G132:G134)</f>
        <v>0</v>
      </c>
      <c r="H135" s="60"/>
      <c r="I135" s="109">
        <f>SUM(I132:I134)</f>
        <v>0</v>
      </c>
      <c r="J135" s="105">
        <f>SUM(J132:J134)</f>
        <v>0</v>
      </c>
      <c r="K135" s="60">
        <f>SUM(K132:K134)</f>
        <v>0</v>
      </c>
      <c r="L135" s="106"/>
      <c r="M135" s="61">
        <f>SUM(M132:M134)</f>
        <v>0</v>
      </c>
      <c r="N135" s="105">
        <f>SUM(N132:N134)</f>
        <v>0</v>
      </c>
      <c r="O135" s="91">
        <f>SUM(O132:O134)</f>
        <v>0</v>
      </c>
      <c r="P135" s="91"/>
      <c r="Q135" s="61">
        <f>SUM(Q132:Q134)</f>
        <v>0</v>
      </c>
      <c r="R135" s="105">
        <f>SUM(R132:R134)</f>
        <v>0</v>
      </c>
      <c r="S135" s="60">
        <f>SUM(S132:S134)</f>
        <v>0</v>
      </c>
      <c r="T135" s="106"/>
      <c r="U135" s="61">
        <f>SUM(U132:U134)</f>
        <v>0</v>
      </c>
      <c r="V135" s="105">
        <f>SUM(V132:V134)</f>
        <v>5</v>
      </c>
      <c r="W135" s="91">
        <f>SUM(W132:W134)</f>
        <v>4</v>
      </c>
      <c r="X135" s="91"/>
      <c r="Y135" s="61">
        <f>SUM(Y132:Y134)</f>
        <v>9</v>
      </c>
      <c r="Z135" s="87">
        <f>SUM(Z132:Z134)</f>
        <v>0</v>
      </c>
      <c r="AA135" s="88">
        <f>SUM(AA132:AA134)</f>
        <v>0</v>
      </c>
      <c r="AB135" s="88"/>
      <c r="AC135" s="89">
        <f>SUM(AC132:AC134)</f>
        <v>0</v>
      </c>
      <c r="AD135" s="101"/>
      <c r="AE135" s="59"/>
    </row>
    <row r="136" spans="1:31" ht="15.75" thickBot="1" x14ac:dyDescent="0.3">
      <c r="A136" s="188" t="s">
        <v>171</v>
      </c>
      <c r="B136" s="189"/>
      <c r="C136" s="189"/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  <c r="O136" s="189"/>
      <c r="P136" s="189"/>
      <c r="Q136" s="189"/>
      <c r="R136" s="189"/>
      <c r="S136" s="189"/>
      <c r="T136" s="189"/>
      <c r="U136" s="189"/>
      <c r="V136" s="189"/>
      <c r="W136" s="189"/>
      <c r="X136" s="189"/>
      <c r="Y136" s="189"/>
      <c r="Z136" s="189"/>
      <c r="AA136" s="189"/>
      <c r="AB136" s="189"/>
      <c r="AC136" s="189"/>
      <c r="AD136" s="189"/>
      <c r="AE136" s="190"/>
    </row>
    <row r="137" spans="1:31" x14ac:dyDescent="0.25">
      <c r="A137" s="69"/>
      <c r="B137" s="77" t="s">
        <v>287</v>
      </c>
      <c r="C137" s="95" t="s">
        <v>347</v>
      </c>
      <c r="D137" s="95" t="s">
        <v>410</v>
      </c>
      <c r="E137" s="86"/>
      <c r="F137" s="52"/>
      <c r="G137" s="53"/>
      <c r="H137" s="53"/>
      <c r="I137" s="54"/>
      <c r="J137" s="52"/>
      <c r="K137" s="53"/>
      <c r="L137" s="53"/>
      <c r="M137" s="54"/>
      <c r="N137" s="52"/>
      <c r="O137" s="53"/>
      <c r="P137" s="53"/>
      <c r="Q137" s="54"/>
      <c r="R137" s="52">
        <v>1</v>
      </c>
      <c r="S137" s="53">
        <v>1</v>
      </c>
      <c r="T137" s="53" t="s">
        <v>28</v>
      </c>
      <c r="U137" s="54">
        <v>4</v>
      </c>
      <c r="V137" s="52"/>
      <c r="W137" s="53"/>
      <c r="X137" s="53"/>
      <c r="Y137" s="54"/>
      <c r="Z137" s="52"/>
      <c r="AA137" s="53"/>
      <c r="AB137" s="53"/>
      <c r="AC137" s="54"/>
      <c r="AD137" s="94" t="s">
        <v>43</v>
      </c>
      <c r="AE137" s="97" t="s">
        <v>111</v>
      </c>
    </row>
    <row r="138" spans="1:31" x14ac:dyDescent="0.25">
      <c r="A138" s="77"/>
      <c r="B138" s="77" t="s">
        <v>288</v>
      </c>
      <c r="C138" s="42" t="s">
        <v>123</v>
      </c>
      <c r="D138" s="177" t="s">
        <v>411</v>
      </c>
      <c r="E138" s="92"/>
      <c r="F138" s="44"/>
      <c r="G138" s="45"/>
      <c r="H138" s="45"/>
      <c r="I138" s="46"/>
      <c r="J138" s="44"/>
      <c r="K138" s="45"/>
      <c r="L138" s="45"/>
      <c r="M138" s="46"/>
      <c r="N138" s="44"/>
      <c r="O138" s="45"/>
      <c r="P138" s="45"/>
      <c r="Q138" s="46"/>
      <c r="R138" s="44"/>
      <c r="S138" s="45"/>
      <c r="T138" s="45"/>
      <c r="U138" s="46"/>
      <c r="V138" s="44">
        <v>1</v>
      </c>
      <c r="W138" s="45">
        <v>2</v>
      </c>
      <c r="X138" s="45" t="s">
        <v>24</v>
      </c>
      <c r="Y138" s="46">
        <v>4</v>
      </c>
      <c r="Z138" s="44"/>
      <c r="AA138" s="45"/>
      <c r="AB138" s="45"/>
      <c r="AC138" s="46"/>
      <c r="AD138" s="82" t="s">
        <v>25</v>
      </c>
      <c r="AE138" s="82" t="s">
        <v>27</v>
      </c>
    </row>
    <row r="139" spans="1:31" ht="15.75" thickBot="1" x14ac:dyDescent="0.3">
      <c r="A139" s="103"/>
      <c r="B139" s="70" t="s">
        <v>289</v>
      </c>
      <c r="C139" s="95" t="s">
        <v>124</v>
      </c>
      <c r="D139" s="95" t="s">
        <v>412</v>
      </c>
      <c r="E139" s="86"/>
      <c r="F139" s="72"/>
      <c r="G139" s="73"/>
      <c r="H139" s="73"/>
      <c r="I139" s="74"/>
      <c r="J139" s="72"/>
      <c r="K139" s="73"/>
      <c r="L139" s="73"/>
      <c r="M139" s="74"/>
      <c r="N139" s="72"/>
      <c r="O139" s="73"/>
      <c r="P139" s="73"/>
      <c r="Q139" s="74"/>
      <c r="R139" s="72"/>
      <c r="S139" s="73"/>
      <c r="T139" s="73"/>
      <c r="U139" s="74"/>
      <c r="V139" s="72">
        <v>1</v>
      </c>
      <c r="W139" s="73">
        <v>2</v>
      </c>
      <c r="X139" s="73" t="s">
        <v>28</v>
      </c>
      <c r="Y139" s="74">
        <v>4</v>
      </c>
      <c r="Z139" s="72"/>
      <c r="AA139" s="73"/>
      <c r="AB139" s="73"/>
      <c r="AC139" s="74"/>
      <c r="AD139" s="94" t="s">
        <v>43</v>
      </c>
      <c r="AE139" s="75" t="s">
        <v>111</v>
      </c>
    </row>
    <row r="140" spans="1:31" ht="15.75" thickBot="1" x14ac:dyDescent="0.3">
      <c r="A140" s="56"/>
      <c r="B140" s="57"/>
      <c r="C140" s="58" t="s">
        <v>29</v>
      </c>
      <c r="D140" s="178"/>
      <c r="E140" s="57"/>
      <c r="F140" s="105">
        <f>SUM(F138:F139)</f>
        <v>0</v>
      </c>
      <c r="G140" s="91">
        <f>SUM(G138:G139)</f>
        <v>0</v>
      </c>
      <c r="H140" s="60"/>
      <c r="I140" s="109">
        <f>SUM(I138:I139)</f>
        <v>0</v>
      </c>
      <c r="J140" s="105">
        <f>SUM(J138:J139)</f>
        <v>0</v>
      </c>
      <c r="K140" s="60">
        <f>SUM(K138:K139)</f>
        <v>0</v>
      </c>
      <c r="L140" s="106"/>
      <c r="M140" s="61">
        <f>SUM(M138:M139)</f>
        <v>0</v>
      </c>
      <c r="N140" s="105">
        <f>SUM(N138:N139)</f>
        <v>0</v>
      </c>
      <c r="O140" s="91">
        <f>SUM(O138:O139)</f>
        <v>0</v>
      </c>
      <c r="P140" s="91"/>
      <c r="Q140" s="61">
        <f>SUM(Q138:Q139)</f>
        <v>0</v>
      </c>
      <c r="R140" s="105">
        <f>SUM(R137:R139)</f>
        <v>1</v>
      </c>
      <c r="S140" s="60">
        <f>SUM(S137:S139)</f>
        <v>1</v>
      </c>
      <c r="T140" s="106"/>
      <c r="U140" s="61">
        <f>SUM(U137:U139)</f>
        <v>4</v>
      </c>
      <c r="V140" s="105">
        <f>SUM(V138:V139)</f>
        <v>2</v>
      </c>
      <c r="W140" s="91">
        <f>SUM(W138:W139)</f>
        <v>4</v>
      </c>
      <c r="X140" s="91"/>
      <c r="Y140" s="61">
        <f>SUM(Y138:Y139)</f>
        <v>8</v>
      </c>
      <c r="Z140" s="87">
        <f>SUM(Z138:Z139)</f>
        <v>0</v>
      </c>
      <c r="AA140" s="88">
        <f>SUM(AA138:AA139)</f>
        <v>0</v>
      </c>
      <c r="AB140" s="88"/>
      <c r="AC140" s="89">
        <f>SUM(AC138:AC139)</f>
        <v>0</v>
      </c>
      <c r="AD140" s="101"/>
      <c r="AE140" s="59"/>
    </row>
    <row r="141" spans="1:31" ht="15.75" thickBot="1" x14ac:dyDescent="0.3">
      <c r="A141" s="56"/>
      <c r="B141" s="57"/>
      <c r="C141" s="58" t="s">
        <v>227</v>
      </c>
      <c r="D141" s="178"/>
      <c r="E141" s="57"/>
      <c r="F141" s="57">
        <f>SUM(F128)</f>
        <v>0</v>
      </c>
      <c r="G141" s="91">
        <f>SUM(F141)</f>
        <v>0</v>
      </c>
      <c r="H141" s="60"/>
      <c r="I141" s="154">
        <f>SUM(I128)</f>
        <v>0</v>
      </c>
      <c r="J141" s="57">
        <f>SUM(I141)</f>
        <v>0</v>
      </c>
      <c r="K141" s="60">
        <f>SUM(J141)</f>
        <v>0</v>
      </c>
      <c r="L141" s="90"/>
      <c r="M141" s="61">
        <f>SUM(M128)</f>
        <v>0</v>
      </c>
      <c r="N141" s="57">
        <f>SUM(M141)</f>
        <v>0</v>
      </c>
      <c r="O141" s="91">
        <f>SUM(N141)</f>
        <v>0</v>
      </c>
      <c r="P141" s="91"/>
      <c r="Q141" s="61">
        <f>SUM(Q128)</f>
        <v>0</v>
      </c>
      <c r="R141" s="57">
        <f>SUM(R139:R140)</f>
        <v>1</v>
      </c>
      <c r="S141" s="60">
        <f>SUM(S139:S140)</f>
        <v>1</v>
      </c>
      <c r="T141" s="90"/>
      <c r="U141" s="61">
        <f>SUM(U130,U135,U140)</f>
        <v>7</v>
      </c>
      <c r="V141" s="57">
        <f>SUM(V140)</f>
        <v>2</v>
      </c>
      <c r="W141" s="91">
        <f>SUM(W140,W139)</f>
        <v>6</v>
      </c>
      <c r="X141" s="91"/>
      <c r="Y141" s="61">
        <f>SUM(Y130,Y135,Y140)</f>
        <v>26</v>
      </c>
      <c r="Z141" s="56">
        <f>SUM(Z139:Z140)</f>
        <v>0</v>
      </c>
      <c r="AA141" s="60">
        <f>SUM(Z141)</f>
        <v>0</v>
      </c>
      <c r="AB141" s="60"/>
      <c r="AC141" s="61">
        <f>SUM(AC130,AC135,AC140)</f>
        <v>0</v>
      </c>
      <c r="AD141" s="101"/>
      <c r="AE141" s="59"/>
    </row>
    <row r="142" spans="1:31" ht="30.75" customHeight="1" thickBot="1" x14ac:dyDescent="0.3">
      <c r="A142" s="217" t="s">
        <v>226</v>
      </c>
      <c r="B142" s="206"/>
      <c r="C142" s="206"/>
      <c r="D142" s="206"/>
      <c r="E142" s="206"/>
      <c r="F142" s="206"/>
      <c r="G142" s="206"/>
      <c r="H142" s="206"/>
      <c r="I142" s="206"/>
      <c r="J142" s="206"/>
      <c r="K142" s="206"/>
      <c r="L142" s="206"/>
      <c r="M142" s="206"/>
      <c r="N142" s="206"/>
      <c r="O142" s="206"/>
      <c r="P142" s="206"/>
      <c r="Q142" s="206"/>
      <c r="R142" s="206"/>
      <c r="S142" s="206"/>
      <c r="T142" s="206"/>
      <c r="U142" s="206"/>
      <c r="V142" s="206"/>
      <c r="W142" s="206"/>
      <c r="X142" s="206"/>
      <c r="Y142" s="206"/>
      <c r="Z142" s="206"/>
      <c r="AA142" s="206"/>
      <c r="AB142" s="206"/>
      <c r="AC142" s="206"/>
      <c r="AD142" s="206"/>
      <c r="AE142" s="207"/>
    </row>
    <row r="143" spans="1:31" ht="15.75" thickBot="1" x14ac:dyDescent="0.3">
      <c r="A143" s="188" t="s">
        <v>232</v>
      </c>
      <c r="B143" s="189"/>
      <c r="C143" s="189"/>
      <c r="D143" s="189"/>
      <c r="E143" s="189"/>
      <c r="F143" s="189"/>
      <c r="G143" s="189"/>
      <c r="H143" s="189"/>
      <c r="I143" s="189"/>
      <c r="J143" s="189"/>
      <c r="K143" s="189"/>
      <c r="L143" s="189"/>
      <c r="M143" s="189"/>
      <c r="N143" s="189"/>
      <c r="O143" s="189"/>
      <c r="P143" s="189"/>
      <c r="Q143" s="189"/>
      <c r="R143" s="189"/>
      <c r="S143" s="189"/>
      <c r="T143" s="189"/>
      <c r="U143" s="189"/>
      <c r="V143" s="189"/>
      <c r="W143" s="189"/>
      <c r="X143" s="189"/>
      <c r="Y143" s="189"/>
      <c r="Z143" s="189"/>
      <c r="AA143" s="189"/>
      <c r="AB143" s="189"/>
      <c r="AC143" s="189"/>
      <c r="AD143" s="189"/>
      <c r="AE143" s="190"/>
    </row>
    <row r="144" spans="1:31" x14ac:dyDescent="0.25">
      <c r="A144" s="77"/>
      <c r="B144" s="162" t="s">
        <v>283</v>
      </c>
      <c r="C144" s="42" t="s">
        <v>218</v>
      </c>
      <c r="D144" t="s">
        <v>459</v>
      </c>
      <c r="E144" s="92"/>
      <c r="F144" s="44"/>
      <c r="G144" s="45"/>
      <c r="H144" s="45"/>
      <c r="I144" s="46"/>
      <c r="J144" s="44"/>
      <c r="K144" s="45"/>
      <c r="L144" s="45"/>
      <c r="M144" s="46"/>
      <c r="N144" s="44"/>
      <c r="O144" s="45"/>
      <c r="P144" s="45"/>
      <c r="Q144" s="46"/>
      <c r="R144" s="44">
        <v>2</v>
      </c>
      <c r="S144" s="45">
        <v>0</v>
      </c>
      <c r="T144" s="45" t="s">
        <v>24</v>
      </c>
      <c r="U144" s="46">
        <v>3</v>
      </c>
      <c r="V144" s="44"/>
      <c r="W144" s="45"/>
      <c r="X144" s="45"/>
      <c r="Y144" s="46"/>
      <c r="Z144" s="44"/>
      <c r="AA144" s="45"/>
      <c r="AB144" s="45"/>
      <c r="AC144" s="46"/>
      <c r="AD144" s="82" t="s">
        <v>57</v>
      </c>
      <c r="AE144" s="82" t="s">
        <v>231</v>
      </c>
    </row>
    <row r="145" spans="1:31" x14ac:dyDescent="0.25">
      <c r="A145" s="69"/>
      <c r="B145" s="164" t="s">
        <v>456</v>
      </c>
      <c r="C145" s="95" t="s">
        <v>219</v>
      </c>
      <c r="D145" t="s">
        <v>460</v>
      </c>
      <c r="E145" s="42" t="s">
        <v>218</v>
      </c>
      <c r="F145" s="52"/>
      <c r="G145" s="53"/>
      <c r="H145" s="53"/>
      <c r="I145" s="54"/>
      <c r="J145" s="52"/>
      <c r="K145" s="53"/>
      <c r="L145" s="53"/>
      <c r="M145" s="54"/>
      <c r="N145" s="52"/>
      <c r="O145" s="53"/>
      <c r="P145" s="53"/>
      <c r="Q145" s="54"/>
      <c r="R145" s="52"/>
      <c r="S145" s="53"/>
      <c r="T145" s="53"/>
      <c r="U145" s="54"/>
      <c r="V145" s="52">
        <v>1</v>
      </c>
      <c r="W145" s="53">
        <v>1</v>
      </c>
      <c r="X145" s="53" t="s">
        <v>28</v>
      </c>
      <c r="Y145" s="54">
        <v>3</v>
      </c>
      <c r="Z145" s="52"/>
      <c r="AA145" s="53"/>
      <c r="AB145" s="53"/>
      <c r="AC145" s="54"/>
      <c r="AD145" s="94" t="s">
        <v>57</v>
      </c>
      <c r="AE145" s="82" t="s">
        <v>231</v>
      </c>
    </row>
    <row r="146" spans="1:31" x14ac:dyDescent="0.25">
      <c r="A146" s="103"/>
      <c r="B146" s="164" t="s">
        <v>457</v>
      </c>
      <c r="C146" s="95" t="s">
        <v>220</v>
      </c>
      <c r="D146" t="s">
        <v>461</v>
      </c>
      <c r="E146" s="42" t="s">
        <v>218</v>
      </c>
      <c r="F146" s="72"/>
      <c r="G146" s="73"/>
      <c r="H146" s="73"/>
      <c r="I146" s="74"/>
      <c r="J146" s="72"/>
      <c r="K146" s="73"/>
      <c r="L146" s="73"/>
      <c r="M146" s="74"/>
      <c r="N146" s="72"/>
      <c r="O146" s="73"/>
      <c r="P146" s="73"/>
      <c r="Q146" s="74"/>
      <c r="R146" s="72"/>
      <c r="S146" s="73"/>
      <c r="T146" s="73"/>
      <c r="U146" s="74"/>
      <c r="V146" s="72">
        <v>1</v>
      </c>
      <c r="W146" s="73">
        <v>2</v>
      </c>
      <c r="X146" s="73" t="s">
        <v>28</v>
      </c>
      <c r="Y146" s="74">
        <v>3</v>
      </c>
      <c r="Z146" s="72"/>
      <c r="AA146" s="73"/>
      <c r="AB146" s="73"/>
      <c r="AC146" s="74"/>
      <c r="AD146" s="94" t="s">
        <v>57</v>
      </c>
      <c r="AE146" s="82" t="s">
        <v>231</v>
      </c>
    </row>
    <row r="147" spans="1:31" ht="15.75" thickBot="1" x14ac:dyDescent="0.3">
      <c r="A147" s="103"/>
      <c r="B147" s="166" t="s">
        <v>455</v>
      </c>
      <c r="C147" s="167" t="s">
        <v>222</v>
      </c>
      <c r="D147" s="167" t="s">
        <v>452</v>
      </c>
      <c r="E147" s="42"/>
      <c r="F147" s="72"/>
      <c r="G147" s="73"/>
      <c r="H147" s="73"/>
      <c r="I147" s="74"/>
      <c r="J147" s="72"/>
      <c r="K147" s="73"/>
      <c r="L147" s="73"/>
      <c r="M147" s="74"/>
      <c r="N147" s="72"/>
      <c r="O147" s="73"/>
      <c r="P147" s="73"/>
      <c r="Q147" s="74"/>
      <c r="R147" s="72"/>
      <c r="S147" s="73"/>
      <c r="T147" s="73"/>
      <c r="U147" s="74"/>
      <c r="V147" s="72">
        <v>1</v>
      </c>
      <c r="W147" s="73">
        <v>1</v>
      </c>
      <c r="X147" s="73" t="s">
        <v>28</v>
      </c>
      <c r="Y147" s="74">
        <v>3</v>
      </c>
      <c r="Z147" s="72"/>
      <c r="AA147" s="73"/>
      <c r="AB147" s="73"/>
      <c r="AC147" s="74"/>
      <c r="AD147" s="168" t="s">
        <v>51</v>
      </c>
      <c r="AE147" s="169" t="s">
        <v>126</v>
      </c>
    </row>
    <row r="148" spans="1:31" ht="15.75" thickBot="1" x14ac:dyDescent="0.3">
      <c r="A148" s="56"/>
      <c r="B148" s="57"/>
      <c r="C148" s="58" t="s">
        <v>29</v>
      </c>
      <c r="D148" s="178"/>
      <c r="E148" s="57"/>
      <c r="F148" s="105">
        <f>SUM(F144:F147)</f>
        <v>0</v>
      </c>
      <c r="G148" s="91">
        <f>SUM(G144:G147)</f>
        <v>0</v>
      </c>
      <c r="H148" s="60"/>
      <c r="I148" s="109">
        <f>SUM(I144:I147)</f>
        <v>0</v>
      </c>
      <c r="J148" s="105">
        <f>SUM(J144:J147)</f>
        <v>0</v>
      </c>
      <c r="K148" s="60">
        <f>SUM(K144:K147)</f>
        <v>0</v>
      </c>
      <c r="L148" s="106"/>
      <c r="M148" s="61">
        <f>SUM(M144:M147)</f>
        <v>0</v>
      </c>
      <c r="N148" s="105">
        <f>SUM(N144:N147)</f>
        <v>0</v>
      </c>
      <c r="O148" s="91">
        <f>SUM(O144:O147)</f>
        <v>0</v>
      </c>
      <c r="P148" s="91"/>
      <c r="Q148" s="61">
        <f>SUM(Q144:Q147)</f>
        <v>0</v>
      </c>
      <c r="R148" s="105">
        <f>SUM(R144:R147)</f>
        <v>2</v>
      </c>
      <c r="S148" s="60">
        <f>SUM(S144:S147)</f>
        <v>0</v>
      </c>
      <c r="T148" s="106"/>
      <c r="U148" s="61">
        <f>SUM(U144:U147)</f>
        <v>3</v>
      </c>
      <c r="V148" s="105">
        <f>SUM(V145:V147,V144)</f>
        <v>3</v>
      </c>
      <c r="W148" s="91">
        <f>SUM(W145:W147,W144)</f>
        <v>4</v>
      </c>
      <c r="X148" s="91"/>
      <c r="Y148" s="61">
        <f>SUM(Y145:Y147,Y144)</f>
        <v>9</v>
      </c>
      <c r="Z148" s="87">
        <f>SUM(Z144:Z147)</f>
        <v>0</v>
      </c>
      <c r="AA148" s="88">
        <f>SUM(AA144:AA147)</f>
        <v>0</v>
      </c>
      <c r="AB148" s="88"/>
      <c r="AC148" s="89">
        <f>SUM(AC144:AC147)</f>
        <v>0</v>
      </c>
      <c r="AD148" s="101"/>
      <c r="AE148" s="59"/>
    </row>
    <row r="149" spans="1:31" ht="15.75" thickBot="1" x14ac:dyDescent="0.3">
      <c r="A149" s="188" t="s">
        <v>172</v>
      </c>
      <c r="B149" s="189"/>
      <c r="C149" s="189"/>
      <c r="D149" s="189"/>
      <c r="E149" s="189"/>
      <c r="F149" s="189"/>
      <c r="G149" s="189"/>
      <c r="H149" s="189"/>
      <c r="I149" s="189"/>
      <c r="J149" s="189"/>
      <c r="K149" s="189"/>
      <c r="L149" s="189"/>
      <c r="M149" s="189"/>
      <c r="N149" s="189"/>
      <c r="O149" s="189"/>
      <c r="P149" s="189"/>
      <c r="Q149" s="189"/>
      <c r="R149" s="189"/>
      <c r="S149" s="189"/>
      <c r="T149" s="189"/>
      <c r="U149" s="189"/>
      <c r="V149" s="189"/>
      <c r="W149" s="189"/>
      <c r="X149" s="189"/>
      <c r="Y149" s="189"/>
      <c r="Z149" s="189"/>
      <c r="AA149" s="189"/>
      <c r="AB149" s="189"/>
      <c r="AC149" s="189"/>
      <c r="AD149" s="189"/>
      <c r="AE149" s="190"/>
    </row>
    <row r="150" spans="1:31" x14ac:dyDescent="0.25">
      <c r="A150" s="77"/>
      <c r="B150" s="77" t="s">
        <v>290</v>
      </c>
      <c r="C150" s="42" t="s">
        <v>125</v>
      </c>
      <c r="D150" s="177" t="s">
        <v>408</v>
      </c>
      <c r="E150" s="92"/>
      <c r="F150" s="44"/>
      <c r="G150" s="45"/>
      <c r="H150" s="45"/>
      <c r="I150" s="46"/>
      <c r="J150" s="44"/>
      <c r="K150" s="45"/>
      <c r="L150" s="45"/>
      <c r="M150" s="46"/>
      <c r="N150" s="44"/>
      <c r="O150" s="45"/>
      <c r="P150" s="45"/>
      <c r="Q150" s="46"/>
      <c r="R150" s="44"/>
      <c r="S150" s="45"/>
      <c r="T150" s="45"/>
      <c r="U150" s="46"/>
      <c r="V150" s="44">
        <v>1</v>
      </c>
      <c r="W150" s="45">
        <v>1</v>
      </c>
      <c r="X150" s="45" t="s">
        <v>28</v>
      </c>
      <c r="Y150" s="46">
        <v>4</v>
      </c>
      <c r="Z150" s="44"/>
      <c r="AA150" s="45"/>
      <c r="AB150" s="45"/>
      <c r="AC150" s="46"/>
      <c r="AD150" s="82" t="s">
        <v>51</v>
      </c>
      <c r="AE150" s="82" t="s">
        <v>126</v>
      </c>
    </row>
    <row r="151" spans="1:31" ht="15.75" thickBot="1" x14ac:dyDescent="0.3">
      <c r="A151" s="69"/>
      <c r="B151" s="77" t="s">
        <v>291</v>
      </c>
      <c r="C151" s="95" t="s">
        <v>207</v>
      </c>
      <c r="D151" s="95" t="s">
        <v>409</v>
      </c>
      <c r="E151" s="86"/>
      <c r="F151" s="52"/>
      <c r="G151" s="53"/>
      <c r="H151" s="53"/>
      <c r="I151" s="54"/>
      <c r="J151" s="52"/>
      <c r="K151" s="53"/>
      <c r="L151" s="53"/>
      <c r="M151" s="54"/>
      <c r="N151" s="52"/>
      <c r="O151" s="53"/>
      <c r="P151" s="53"/>
      <c r="Q151" s="54"/>
      <c r="R151" s="52"/>
      <c r="S151" s="53"/>
      <c r="T151" s="53"/>
      <c r="U151" s="54"/>
      <c r="V151" s="52">
        <v>0</v>
      </c>
      <c r="W151" s="53">
        <v>2</v>
      </c>
      <c r="X151" s="53" t="s">
        <v>28</v>
      </c>
      <c r="Y151" s="54">
        <v>4</v>
      </c>
      <c r="Z151" s="52"/>
      <c r="AA151" s="53"/>
      <c r="AB151" s="53"/>
      <c r="AC151" s="54"/>
      <c r="AD151" s="94" t="s">
        <v>52</v>
      </c>
      <c r="AE151" s="97" t="s">
        <v>192</v>
      </c>
    </row>
    <row r="152" spans="1:31" ht="15.75" thickBot="1" x14ac:dyDescent="0.3">
      <c r="A152" s="56"/>
      <c r="B152" s="57"/>
      <c r="C152" s="58" t="s">
        <v>29</v>
      </c>
      <c r="D152" s="178"/>
      <c r="E152" s="57"/>
      <c r="F152" s="105">
        <f>SUM(F150:F151)</f>
        <v>0</v>
      </c>
      <c r="G152" s="91">
        <f>SUM(G150:G151)</f>
        <v>0</v>
      </c>
      <c r="H152" s="60"/>
      <c r="I152" s="109">
        <f>SUM(I150:I151)</f>
        <v>0</v>
      </c>
      <c r="J152" s="105">
        <f>SUM(J150:J151)</f>
        <v>0</v>
      </c>
      <c r="K152" s="60">
        <f>SUM(K150:K151)</f>
        <v>0</v>
      </c>
      <c r="L152" s="106"/>
      <c r="M152" s="61">
        <f ca="1">SUM(M150:M152)</f>
        <v>0</v>
      </c>
      <c r="N152" s="105">
        <f>SUM(N150:N151)</f>
        <v>0</v>
      </c>
      <c r="O152" s="91">
        <f>SUM(O150:O151)</f>
        <v>0</v>
      </c>
      <c r="P152" s="91"/>
      <c r="Q152" s="61">
        <f>SUM(Q150:Q151)</f>
        <v>0</v>
      </c>
      <c r="R152" s="105">
        <f>SUM(R150:R151)</f>
        <v>0</v>
      </c>
      <c r="S152" s="60">
        <f>SUM(S150:S151)</f>
        <v>0</v>
      </c>
      <c r="T152" s="106"/>
      <c r="U152" s="61">
        <f>SUM(U150:U151)</f>
        <v>0</v>
      </c>
      <c r="V152" s="105">
        <f>SUM(V150:V151)</f>
        <v>1</v>
      </c>
      <c r="W152" s="91">
        <f>SUM(W150:W151)</f>
        <v>3</v>
      </c>
      <c r="X152" s="91"/>
      <c r="Y152" s="61">
        <f>SUM(Y150:Y151)</f>
        <v>8</v>
      </c>
      <c r="Z152" s="87">
        <f>SUM(Z150:Z151)</f>
        <v>0</v>
      </c>
      <c r="AA152" s="88">
        <f>SUM(AA150:AA151)</f>
        <v>0</v>
      </c>
      <c r="AB152" s="88"/>
      <c r="AC152" s="89">
        <f>SUM(AC150:AC151)</f>
        <v>0</v>
      </c>
      <c r="AD152" s="101"/>
      <c r="AE152" s="59"/>
    </row>
    <row r="153" spans="1:31" ht="15.75" thickBot="1" x14ac:dyDescent="0.3">
      <c r="A153" s="188" t="s">
        <v>173</v>
      </c>
      <c r="B153" s="189"/>
      <c r="C153" s="189"/>
      <c r="D153" s="189"/>
      <c r="E153" s="189"/>
      <c r="F153" s="189"/>
      <c r="G153" s="189"/>
      <c r="H153" s="189"/>
      <c r="I153" s="189"/>
      <c r="J153" s="189"/>
      <c r="K153" s="189"/>
      <c r="L153" s="189"/>
      <c r="M153" s="189"/>
      <c r="N153" s="189"/>
      <c r="O153" s="189"/>
      <c r="P153" s="189"/>
      <c r="Q153" s="189"/>
      <c r="R153" s="189"/>
      <c r="S153" s="189"/>
      <c r="T153" s="189"/>
      <c r="U153" s="189"/>
      <c r="V153" s="189"/>
      <c r="W153" s="189"/>
      <c r="X153" s="189"/>
      <c r="Y153" s="189"/>
      <c r="Z153" s="189"/>
      <c r="AA153" s="189"/>
      <c r="AB153" s="189"/>
      <c r="AC153" s="189"/>
      <c r="AD153" s="189"/>
      <c r="AE153" s="190"/>
    </row>
    <row r="154" spans="1:31" x14ac:dyDescent="0.25">
      <c r="A154" s="77"/>
      <c r="B154" s="77" t="s">
        <v>292</v>
      </c>
      <c r="C154" s="42" t="s">
        <v>127</v>
      </c>
      <c r="D154" s="177" t="s">
        <v>404</v>
      </c>
      <c r="E154" s="92"/>
      <c r="F154" s="44"/>
      <c r="G154" s="45"/>
      <c r="H154" s="45"/>
      <c r="I154" s="46"/>
      <c r="J154" s="44"/>
      <c r="K154" s="45"/>
      <c r="L154" s="45"/>
      <c r="M154" s="46"/>
      <c r="N154" s="44"/>
      <c r="O154" s="45"/>
      <c r="P154" s="45"/>
      <c r="Q154" s="46"/>
      <c r="R154" s="44"/>
      <c r="S154" s="45"/>
      <c r="T154" s="45"/>
      <c r="U154" s="46"/>
      <c r="V154" s="44">
        <v>1</v>
      </c>
      <c r="W154" s="45">
        <v>1</v>
      </c>
      <c r="X154" s="45" t="s">
        <v>28</v>
      </c>
      <c r="Y154" s="46">
        <v>3</v>
      </c>
      <c r="Z154" s="44"/>
      <c r="AA154" s="45"/>
      <c r="AB154" s="45"/>
      <c r="AC154" s="46"/>
      <c r="AD154" s="82" t="s">
        <v>51</v>
      </c>
      <c r="AE154" s="82" t="s">
        <v>118</v>
      </c>
    </row>
    <row r="155" spans="1:31" x14ac:dyDescent="0.25">
      <c r="A155" s="69"/>
      <c r="B155" s="77" t="s">
        <v>293</v>
      </c>
      <c r="C155" s="95" t="s">
        <v>128</v>
      </c>
      <c r="D155" s="95" t="s">
        <v>405</v>
      </c>
      <c r="E155" s="86"/>
      <c r="F155" s="52"/>
      <c r="G155" s="53"/>
      <c r="H155" s="53"/>
      <c r="I155" s="54"/>
      <c r="J155" s="52"/>
      <c r="K155" s="53"/>
      <c r="L155" s="53"/>
      <c r="M155" s="54"/>
      <c r="N155" s="52"/>
      <c r="O155" s="53"/>
      <c r="P155" s="53"/>
      <c r="Q155" s="54"/>
      <c r="R155" s="52"/>
      <c r="S155" s="53"/>
      <c r="T155" s="53"/>
      <c r="U155" s="54"/>
      <c r="V155" s="52">
        <v>1</v>
      </c>
      <c r="W155" s="53">
        <v>0</v>
      </c>
      <c r="X155" s="53" t="s">
        <v>24</v>
      </c>
      <c r="Y155" s="54">
        <v>3</v>
      </c>
      <c r="Z155" s="52"/>
      <c r="AA155" s="53"/>
      <c r="AB155" s="53"/>
      <c r="AC155" s="54"/>
      <c r="AD155" s="82" t="s">
        <v>25</v>
      </c>
      <c r="AE155" s="82" t="s">
        <v>27</v>
      </c>
    </row>
    <row r="156" spans="1:31" x14ac:dyDescent="0.25">
      <c r="A156" s="77"/>
      <c r="B156" s="77" t="s">
        <v>294</v>
      </c>
      <c r="C156" s="42" t="s">
        <v>129</v>
      </c>
      <c r="D156" s="177" t="s">
        <v>406</v>
      </c>
      <c r="E156" s="92"/>
      <c r="F156" s="44"/>
      <c r="G156" s="45"/>
      <c r="H156" s="45"/>
      <c r="I156" s="46"/>
      <c r="J156" s="44"/>
      <c r="K156" s="45"/>
      <c r="L156" s="45"/>
      <c r="M156" s="46"/>
      <c r="N156" s="44"/>
      <c r="O156" s="45"/>
      <c r="P156" s="45"/>
      <c r="Q156" s="46"/>
      <c r="R156" s="44"/>
      <c r="S156" s="45"/>
      <c r="T156" s="45"/>
      <c r="U156" s="46"/>
      <c r="V156" s="44">
        <v>1</v>
      </c>
      <c r="W156" s="45">
        <v>1</v>
      </c>
      <c r="X156" s="45" t="s">
        <v>24</v>
      </c>
      <c r="Y156" s="46">
        <v>3</v>
      </c>
      <c r="Z156" s="44"/>
      <c r="AA156" s="45"/>
      <c r="AB156" s="45"/>
      <c r="AC156" s="46"/>
      <c r="AD156" s="82" t="s">
        <v>51</v>
      </c>
      <c r="AE156" s="82" t="s">
        <v>118</v>
      </c>
    </row>
    <row r="157" spans="1:31" ht="15.75" thickBot="1" x14ac:dyDescent="0.3">
      <c r="A157" s="69"/>
      <c r="B157" s="77" t="s">
        <v>295</v>
      </c>
      <c r="C157" s="95" t="s">
        <v>130</v>
      </c>
      <c r="D157" s="95" t="s">
        <v>407</v>
      </c>
      <c r="E157" s="86"/>
      <c r="F157" s="52"/>
      <c r="G157" s="53"/>
      <c r="H157" s="53"/>
      <c r="I157" s="54"/>
      <c r="J157" s="52"/>
      <c r="K157" s="53"/>
      <c r="L157" s="53"/>
      <c r="M157" s="54"/>
      <c r="N157" s="52"/>
      <c r="O157" s="53"/>
      <c r="P157" s="53"/>
      <c r="Q157" s="54"/>
      <c r="R157" s="52"/>
      <c r="S157" s="53"/>
      <c r="T157" s="53"/>
      <c r="U157" s="54"/>
      <c r="V157" s="52">
        <v>0</v>
      </c>
      <c r="W157" s="53">
        <v>2</v>
      </c>
      <c r="X157" s="53" t="s">
        <v>28</v>
      </c>
      <c r="Y157" s="54">
        <v>3</v>
      </c>
      <c r="Z157" s="52"/>
      <c r="AA157" s="53"/>
      <c r="AB157" s="53"/>
      <c r="AC157" s="54"/>
      <c r="AD157" s="82" t="s">
        <v>25</v>
      </c>
      <c r="AE157" s="97" t="s">
        <v>47</v>
      </c>
    </row>
    <row r="158" spans="1:31" ht="15.75" thickBot="1" x14ac:dyDescent="0.3">
      <c r="A158" s="56"/>
      <c r="B158" s="57"/>
      <c r="C158" s="58" t="s">
        <v>29</v>
      </c>
      <c r="D158" s="178"/>
      <c r="E158" s="57"/>
      <c r="F158" s="105">
        <f>SUM(F154:F157)</f>
        <v>0</v>
      </c>
      <c r="G158" s="91">
        <f>SUM(G155:G157)</f>
        <v>0</v>
      </c>
      <c r="H158" s="60"/>
      <c r="I158" s="109">
        <f>SUM(I154:I157)</f>
        <v>0</v>
      </c>
      <c r="J158" s="105">
        <f>SUM(J154:J157)</f>
        <v>0</v>
      </c>
      <c r="K158" s="60">
        <f>SUM(K154:K157)</f>
        <v>0</v>
      </c>
      <c r="L158" s="106"/>
      <c r="M158" s="61">
        <f>SUM(M154:M157)</f>
        <v>0</v>
      </c>
      <c r="N158" s="105">
        <f>SUM(N154:N157)</f>
        <v>0</v>
      </c>
      <c r="O158" s="91">
        <f>SUM(O154:O157)</f>
        <v>0</v>
      </c>
      <c r="P158" s="91"/>
      <c r="Q158" s="61">
        <f>SUM(Q154:Q157)</f>
        <v>0</v>
      </c>
      <c r="R158" s="105">
        <f>SUM(R154:R157)</f>
        <v>0</v>
      </c>
      <c r="S158" s="60">
        <f>SUM(S154:S157)</f>
        <v>0</v>
      </c>
      <c r="T158" s="106"/>
      <c r="U158" s="61">
        <f>SUM(U154:U157)</f>
        <v>0</v>
      </c>
      <c r="V158" s="105">
        <f>SUM(V154:V157)</f>
        <v>3</v>
      </c>
      <c r="W158" s="91">
        <f>SUM(W154:W157)</f>
        <v>4</v>
      </c>
      <c r="X158" s="91"/>
      <c r="Y158" s="61">
        <f>SUM(Y154:Y157)</f>
        <v>12</v>
      </c>
      <c r="Z158" s="87">
        <f>SUM(Z154:Z157)</f>
        <v>0</v>
      </c>
      <c r="AA158" s="88">
        <f>SUM(AA155:AA157)</f>
        <v>0</v>
      </c>
      <c r="AB158" s="88"/>
      <c r="AC158" s="89">
        <f>SUM(AC154:AC157)</f>
        <v>0</v>
      </c>
      <c r="AD158" s="101"/>
      <c r="AE158" s="59"/>
    </row>
    <row r="159" spans="1:31" ht="15.75" thickBot="1" x14ac:dyDescent="0.3">
      <c r="A159" s="56"/>
      <c r="B159" s="57"/>
      <c r="C159" s="58" t="s">
        <v>227</v>
      </c>
      <c r="D159" s="178"/>
      <c r="E159" s="57"/>
      <c r="F159" s="57">
        <f>SUM(F146)</f>
        <v>0</v>
      </c>
      <c r="G159" s="91">
        <f>SUM(F159)</f>
        <v>0</v>
      </c>
      <c r="H159" s="60"/>
      <c r="I159" s="154">
        <f>SUM(I146)</f>
        <v>0</v>
      </c>
      <c r="J159" s="57">
        <f>SUM(I159)</f>
        <v>0</v>
      </c>
      <c r="K159" s="60">
        <f>SUM(J159)</f>
        <v>0</v>
      </c>
      <c r="L159" s="90"/>
      <c r="M159" s="61">
        <f>SUM(M146)</f>
        <v>0</v>
      </c>
      <c r="N159" s="57">
        <f>SUM(M159)</f>
        <v>0</v>
      </c>
      <c r="O159" s="91">
        <f>SUM(N159)</f>
        <v>0</v>
      </c>
      <c r="P159" s="91"/>
      <c r="Q159" s="61">
        <f>SUM(Q146)</f>
        <v>0</v>
      </c>
      <c r="R159" s="57">
        <f>SUM(R157:R158)</f>
        <v>0</v>
      </c>
      <c r="S159" s="60">
        <f>SUM(S157:S158)</f>
        <v>0</v>
      </c>
      <c r="T159" s="90"/>
      <c r="U159" s="61">
        <f>SUM(U148,U153,U158)</f>
        <v>3</v>
      </c>
      <c r="V159" s="57">
        <f>SUM(V158)</f>
        <v>3</v>
      </c>
      <c r="W159" s="91">
        <f>SUM(W158,W157)</f>
        <v>6</v>
      </c>
      <c r="X159" s="91"/>
      <c r="Y159" s="61">
        <f>SUM(Y148,Y152,Y158)</f>
        <v>29</v>
      </c>
      <c r="Z159" s="56">
        <f>SUM(Z157:Z158)</f>
        <v>0</v>
      </c>
      <c r="AA159" s="60">
        <f>SUM(Z159)</f>
        <v>0</v>
      </c>
      <c r="AB159" s="60"/>
      <c r="AC159" s="61">
        <f>SUM(AC148,AC153,AC158)</f>
        <v>0</v>
      </c>
      <c r="AD159" s="101"/>
      <c r="AE159" s="59"/>
    </row>
    <row r="160" spans="1:31" ht="30" customHeight="1" thickBot="1" x14ac:dyDescent="0.3">
      <c r="A160" s="217" t="s">
        <v>229</v>
      </c>
      <c r="B160" s="206"/>
      <c r="C160" s="206"/>
      <c r="D160" s="206"/>
      <c r="E160" s="206"/>
      <c r="F160" s="206"/>
      <c r="G160" s="206"/>
      <c r="H160" s="206"/>
      <c r="I160" s="206"/>
      <c r="J160" s="206"/>
      <c r="K160" s="206"/>
      <c r="L160" s="206"/>
      <c r="M160" s="206"/>
      <c r="N160" s="206"/>
      <c r="O160" s="206"/>
      <c r="P160" s="206"/>
      <c r="Q160" s="206"/>
      <c r="R160" s="206"/>
      <c r="S160" s="206"/>
      <c r="T160" s="206"/>
      <c r="U160" s="206"/>
      <c r="V160" s="206"/>
      <c r="W160" s="206"/>
      <c r="X160" s="206"/>
      <c r="Y160" s="206"/>
      <c r="Z160" s="206"/>
      <c r="AA160" s="206"/>
      <c r="AB160" s="206"/>
      <c r="AC160" s="206"/>
      <c r="AD160" s="206"/>
      <c r="AE160" s="207"/>
    </row>
    <row r="161" spans="1:31" ht="15.75" thickBot="1" x14ac:dyDescent="0.3">
      <c r="A161" s="188" t="s">
        <v>232</v>
      </c>
      <c r="B161" s="189"/>
      <c r="C161" s="189"/>
      <c r="D161" s="189"/>
      <c r="E161" s="189"/>
      <c r="F161" s="189"/>
      <c r="G161" s="189"/>
      <c r="H161" s="189"/>
      <c r="I161" s="189"/>
      <c r="J161" s="189"/>
      <c r="K161" s="189"/>
      <c r="L161" s="189"/>
      <c r="M161" s="189"/>
      <c r="N161" s="189"/>
      <c r="O161" s="189"/>
      <c r="P161" s="189"/>
      <c r="Q161" s="189"/>
      <c r="R161" s="189"/>
      <c r="S161" s="189"/>
      <c r="T161" s="189"/>
      <c r="U161" s="189"/>
      <c r="V161" s="189"/>
      <c r="W161" s="189"/>
      <c r="X161" s="189"/>
      <c r="Y161" s="189"/>
      <c r="Z161" s="189"/>
      <c r="AA161" s="189"/>
      <c r="AB161" s="189"/>
      <c r="AC161" s="189"/>
      <c r="AD161" s="189"/>
      <c r="AE161" s="190"/>
    </row>
    <row r="162" spans="1:31" x14ac:dyDescent="0.25">
      <c r="A162" s="77"/>
      <c r="B162" s="162" t="s">
        <v>283</v>
      </c>
      <c r="C162" s="42" t="s">
        <v>218</v>
      </c>
      <c r="D162" t="s">
        <v>459</v>
      </c>
      <c r="E162" s="92"/>
      <c r="F162" s="44"/>
      <c r="G162" s="45"/>
      <c r="H162" s="45"/>
      <c r="I162" s="46"/>
      <c r="J162" s="44"/>
      <c r="K162" s="45"/>
      <c r="L162" s="45"/>
      <c r="M162" s="46"/>
      <c r="N162" s="44"/>
      <c r="O162" s="45"/>
      <c r="P162" s="45"/>
      <c r="Q162" s="46"/>
      <c r="R162" s="44">
        <v>2</v>
      </c>
      <c r="S162" s="45">
        <v>0</v>
      </c>
      <c r="T162" s="45" t="s">
        <v>24</v>
      </c>
      <c r="U162" s="46">
        <v>3</v>
      </c>
      <c r="V162" s="44"/>
      <c r="W162" s="45"/>
      <c r="X162" s="45"/>
      <c r="Y162" s="46"/>
      <c r="Z162" s="44"/>
      <c r="AA162" s="45"/>
      <c r="AB162" s="45"/>
      <c r="AC162" s="46"/>
      <c r="AD162" s="82" t="s">
        <v>57</v>
      </c>
      <c r="AE162" s="82" t="s">
        <v>231</v>
      </c>
    </row>
    <row r="163" spans="1:31" x14ac:dyDescent="0.25">
      <c r="A163" s="69"/>
      <c r="B163" s="164" t="s">
        <v>456</v>
      </c>
      <c r="C163" s="95" t="s">
        <v>219</v>
      </c>
      <c r="D163" t="s">
        <v>460</v>
      </c>
      <c r="E163" s="42" t="s">
        <v>218</v>
      </c>
      <c r="F163" s="52"/>
      <c r="G163" s="53"/>
      <c r="H163" s="53"/>
      <c r="I163" s="54"/>
      <c r="J163" s="52"/>
      <c r="K163" s="53"/>
      <c r="L163" s="53"/>
      <c r="M163" s="54"/>
      <c r="N163" s="52"/>
      <c r="O163" s="53"/>
      <c r="P163" s="53"/>
      <c r="Q163" s="54"/>
      <c r="R163" s="52"/>
      <c r="S163" s="53"/>
      <c r="T163" s="53"/>
      <c r="U163" s="54"/>
      <c r="V163" s="52">
        <v>1</v>
      </c>
      <c r="W163" s="53">
        <v>1</v>
      </c>
      <c r="X163" s="53" t="s">
        <v>28</v>
      </c>
      <c r="Y163" s="54">
        <v>3</v>
      </c>
      <c r="Z163" s="52"/>
      <c r="AA163" s="53"/>
      <c r="AB163" s="53"/>
      <c r="AC163" s="54"/>
      <c r="AD163" s="94" t="s">
        <v>57</v>
      </c>
      <c r="AE163" s="82" t="s">
        <v>231</v>
      </c>
    </row>
    <row r="164" spans="1:31" x14ac:dyDescent="0.25">
      <c r="A164" s="103"/>
      <c r="B164" s="164" t="s">
        <v>457</v>
      </c>
      <c r="C164" s="95" t="s">
        <v>220</v>
      </c>
      <c r="D164" t="s">
        <v>461</v>
      </c>
      <c r="E164" s="42" t="s">
        <v>218</v>
      </c>
      <c r="F164" s="72"/>
      <c r="G164" s="73"/>
      <c r="H164" s="73"/>
      <c r="I164" s="74"/>
      <c r="J164" s="72"/>
      <c r="K164" s="73"/>
      <c r="L164" s="73"/>
      <c r="M164" s="74"/>
      <c r="N164" s="72"/>
      <c r="O164" s="73"/>
      <c r="P164" s="73"/>
      <c r="Q164" s="74"/>
      <c r="R164" s="72"/>
      <c r="S164" s="73"/>
      <c r="T164" s="73"/>
      <c r="U164" s="74"/>
      <c r="V164" s="72">
        <v>1</v>
      </c>
      <c r="W164" s="73">
        <v>2</v>
      </c>
      <c r="X164" s="73" t="s">
        <v>28</v>
      </c>
      <c r="Y164" s="74">
        <v>3</v>
      </c>
      <c r="Z164" s="72"/>
      <c r="AA164" s="73"/>
      <c r="AB164" s="73"/>
      <c r="AC164" s="74"/>
      <c r="AD164" s="94" t="s">
        <v>57</v>
      </c>
      <c r="AE164" s="82" t="s">
        <v>231</v>
      </c>
    </row>
    <row r="165" spans="1:31" ht="15.75" thickBot="1" x14ac:dyDescent="0.3">
      <c r="A165" s="103"/>
      <c r="B165" s="166" t="s">
        <v>455</v>
      </c>
      <c r="C165" s="167" t="s">
        <v>222</v>
      </c>
      <c r="D165" s="167" t="s">
        <v>452</v>
      </c>
      <c r="E165" s="42"/>
      <c r="F165" s="72"/>
      <c r="G165" s="73"/>
      <c r="H165" s="73"/>
      <c r="I165" s="74"/>
      <c r="J165" s="72"/>
      <c r="K165" s="73"/>
      <c r="L165" s="73"/>
      <c r="M165" s="74"/>
      <c r="N165" s="72"/>
      <c r="O165" s="73"/>
      <c r="P165" s="73"/>
      <c r="Q165" s="74"/>
      <c r="R165" s="72"/>
      <c r="S165" s="73"/>
      <c r="T165" s="73"/>
      <c r="U165" s="74"/>
      <c r="V165" s="72">
        <v>1</v>
      </c>
      <c r="W165" s="73">
        <v>1</v>
      </c>
      <c r="X165" s="73" t="s">
        <v>28</v>
      </c>
      <c r="Y165" s="74">
        <v>3</v>
      </c>
      <c r="Z165" s="72"/>
      <c r="AA165" s="73"/>
      <c r="AB165" s="73"/>
      <c r="AC165" s="74"/>
      <c r="AD165" s="168" t="s">
        <v>51</v>
      </c>
      <c r="AE165" s="169" t="s">
        <v>126</v>
      </c>
    </row>
    <row r="166" spans="1:31" ht="15.75" thickBot="1" x14ac:dyDescent="0.3">
      <c r="A166" s="56"/>
      <c r="B166" s="57"/>
      <c r="C166" s="58" t="s">
        <v>29</v>
      </c>
      <c r="D166" s="178"/>
      <c r="E166" s="57"/>
      <c r="F166" s="105">
        <f>SUM(F162:F165)</f>
        <v>0</v>
      </c>
      <c r="G166" s="91">
        <f>SUM(G162:G165)</f>
        <v>0</v>
      </c>
      <c r="H166" s="60"/>
      <c r="I166" s="109">
        <f>SUM(I162:I165)</f>
        <v>0</v>
      </c>
      <c r="J166" s="105">
        <f>SUM(J162:J165)</f>
        <v>0</v>
      </c>
      <c r="K166" s="60">
        <f>SUM(K162:K165)</f>
        <v>0</v>
      </c>
      <c r="L166" s="106"/>
      <c r="M166" s="61">
        <f>SUM(M162:M165)</f>
        <v>0</v>
      </c>
      <c r="N166" s="105">
        <f>SUM(N162:N165)</f>
        <v>0</v>
      </c>
      <c r="O166" s="91">
        <f>SUM(O162:O165)</f>
        <v>0</v>
      </c>
      <c r="P166" s="91"/>
      <c r="Q166" s="61">
        <f>SUM(Q162:Q165)</f>
        <v>0</v>
      </c>
      <c r="R166" s="105">
        <f>SUM(R162:R165)</f>
        <v>2</v>
      </c>
      <c r="S166" s="60">
        <f>SUM(S162:S165)</f>
        <v>0</v>
      </c>
      <c r="T166" s="106"/>
      <c r="U166" s="61">
        <f>SUM(U162:U165)</f>
        <v>3</v>
      </c>
      <c r="V166" s="105">
        <f>SUM(V163:V165,V162)</f>
        <v>3</v>
      </c>
      <c r="W166" s="91">
        <f>SUM(W163:W165,W162)</f>
        <v>4</v>
      </c>
      <c r="X166" s="91"/>
      <c r="Y166" s="61">
        <f>SUM(Y163:Y165,Y162)</f>
        <v>9</v>
      </c>
      <c r="Z166" s="87">
        <f>SUM(Z162:Z165)</f>
        <v>0</v>
      </c>
      <c r="AA166" s="88">
        <f>SUM(AA162:AA165)</f>
        <v>0</v>
      </c>
      <c r="AB166" s="88"/>
      <c r="AC166" s="89">
        <f>SUM(AC162:AC165)</f>
        <v>0</v>
      </c>
      <c r="AD166" s="101"/>
      <c r="AE166" s="59"/>
    </row>
    <row r="167" spans="1:31" ht="15.75" thickBot="1" x14ac:dyDescent="0.3">
      <c r="A167" s="188" t="s">
        <v>174</v>
      </c>
      <c r="B167" s="189"/>
      <c r="C167" s="189"/>
      <c r="D167" s="189"/>
      <c r="E167" s="189"/>
      <c r="F167" s="189"/>
      <c r="G167" s="189"/>
      <c r="H167" s="189"/>
      <c r="I167" s="189"/>
      <c r="J167" s="189"/>
      <c r="K167" s="189"/>
      <c r="L167" s="189"/>
      <c r="M167" s="189"/>
      <c r="N167" s="189"/>
      <c r="O167" s="189"/>
      <c r="P167" s="189"/>
      <c r="Q167" s="189"/>
      <c r="R167" s="189"/>
      <c r="S167" s="189"/>
      <c r="T167" s="189"/>
      <c r="U167" s="189"/>
      <c r="V167" s="189"/>
      <c r="W167" s="189"/>
      <c r="X167" s="189"/>
      <c r="Y167" s="189"/>
      <c r="Z167" s="189"/>
      <c r="AA167" s="189"/>
      <c r="AB167" s="189"/>
      <c r="AC167" s="189"/>
      <c r="AD167" s="189"/>
      <c r="AE167" s="190"/>
    </row>
    <row r="168" spans="1:31" x14ac:dyDescent="0.25">
      <c r="A168" s="77"/>
      <c r="B168" s="77" t="s">
        <v>296</v>
      </c>
      <c r="C168" s="42" t="s">
        <v>348</v>
      </c>
      <c r="D168" s="177" t="s">
        <v>462</v>
      </c>
      <c r="E168" s="92"/>
      <c r="F168" s="44">
        <v>0</v>
      </c>
      <c r="G168" s="45">
        <v>2</v>
      </c>
      <c r="H168" s="45" t="s">
        <v>28</v>
      </c>
      <c r="I168" s="46">
        <v>3</v>
      </c>
      <c r="J168" s="44"/>
      <c r="K168" s="45"/>
      <c r="L168" s="45"/>
      <c r="M168" s="46"/>
      <c r="N168" s="44"/>
      <c r="O168" s="45"/>
      <c r="P168" s="45"/>
      <c r="Q168" s="46"/>
      <c r="R168" s="44"/>
      <c r="S168" s="45"/>
      <c r="T168" s="45"/>
      <c r="U168" s="46"/>
      <c r="V168" s="44"/>
      <c r="W168" s="45"/>
      <c r="X168" s="45"/>
      <c r="Y168" s="46"/>
      <c r="Z168" s="44"/>
      <c r="AA168" s="45"/>
      <c r="AB168" s="45"/>
      <c r="AC168" s="46"/>
      <c r="AD168" s="94" t="s">
        <v>52</v>
      </c>
      <c r="AE168" s="82" t="s">
        <v>59</v>
      </c>
    </row>
    <row r="169" spans="1:31" x14ac:dyDescent="0.25">
      <c r="A169" s="69"/>
      <c r="B169" s="77" t="s">
        <v>297</v>
      </c>
      <c r="C169" s="95" t="s">
        <v>349</v>
      </c>
      <c r="D169" s="42" t="s">
        <v>463</v>
      </c>
      <c r="E169" s="42" t="s">
        <v>348</v>
      </c>
      <c r="F169" s="52"/>
      <c r="G169" s="53"/>
      <c r="H169" s="53"/>
      <c r="I169" s="54"/>
      <c r="J169" s="52">
        <v>0</v>
      </c>
      <c r="K169" s="53">
        <v>2</v>
      </c>
      <c r="L169" s="53" t="s">
        <v>28</v>
      </c>
      <c r="M169" s="54">
        <v>3</v>
      </c>
      <c r="N169" s="52"/>
      <c r="O169" s="53"/>
      <c r="P169" s="53"/>
      <c r="Q169" s="54"/>
      <c r="R169" s="52"/>
      <c r="S169" s="53"/>
      <c r="T169" s="53"/>
      <c r="U169" s="54"/>
      <c r="V169" s="52"/>
      <c r="W169" s="53"/>
      <c r="X169" s="53"/>
      <c r="Y169" s="54"/>
      <c r="Z169" s="52"/>
      <c r="AA169" s="53"/>
      <c r="AB169" s="53"/>
      <c r="AC169" s="54"/>
      <c r="AD169" s="94" t="s">
        <v>52</v>
      </c>
      <c r="AE169" s="97" t="s">
        <v>59</v>
      </c>
    </row>
    <row r="170" spans="1:31" x14ac:dyDescent="0.25">
      <c r="A170" s="77"/>
      <c r="B170" s="77" t="s">
        <v>298</v>
      </c>
      <c r="C170" s="42" t="s">
        <v>131</v>
      </c>
      <c r="D170" s="177" t="s">
        <v>402</v>
      </c>
      <c r="E170" s="92"/>
      <c r="F170" s="44">
        <v>0</v>
      </c>
      <c r="G170" s="45">
        <v>2</v>
      </c>
      <c r="H170" s="45" t="s">
        <v>28</v>
      </c>
      <c r="I170" s="46">
        <v>3</v>
      </c>
      <c r="J170" s="44"/>
      <c r="K170" s="45"/>
      <c r="L170" s="45"/>
      <c r="M170" s="46"/>
      <c r="N170" s="44"/>
      <c r="O170" s="45"/>
      <c r="P170" s="45"/>
      <c r="Q170" s="46"/>
      <c r="R170" s="44"/>
      <c r="S170" s="45"/>
      <c r="T170" s="45"/>
      <c r="U170" s="46"/>
      <c r="V170" s="44"/>
      <c r="W170" s="45"/>
      <c r="X170" s="45"/>
      <c r="Y170" s="46"/>
      <c r="Z170" s="44"/>
      <c r="AA170" s="45"/>
      <c r="AB170" s="45"/>
      <c r="AC170" s="46"/>
      <c r="AD170" s="94" t="s">
        <v>52</v>
      </c>
      <c r="AE170" s="82" t="s">
        <v>59</v>
      </c>
    </row>
    <row r="171" spans="1:31" ht="15.75" thickBot="1" x14ac:dyDescent="0.3">
      <c r="A171" s="69"/>
      <c r="B171" s="77" t="s">
        <v>299</v>
      </c>
      <c r="C171" s="95" t="s">
        <v>132</v>
      </c>
      <c r="D171" s="42" t="s">
        <v>403</v>
      </c>
      <c r="E171" s="42" t="s">
        <v>131</v>
      </c>
      <c r="F171" s="52"/>
      <c r="G171" s="53"/>
      <c r="H171" s="53"/>
      <c r="I171" s="54"/>
      <c r="J171" s="52">
        <v>0</v>
      </c>
      <c r="K171" s="53">
        <v>2</v>
      </c>
      <c r="L171" s="53" t="s">
        <v>28</v>
      </c>
      <c r="M171" s="54">
        <v>3</v>
      </c>
      <c r="N171" s="52"/>
      <c r="O171" s="53"/>
      <c r="P171" s="53"/>
      <c r="Q171" s="54"/>
      <c r="R171" s="52"/>
      <c r="S171" s="53"/>
      <c r="T171" s="53"/>
      <c r="U171" s="54"/>
      <c r="V171" s="52"/>
      <c r="W171" s="53"/>
      <c r="X171" s="53"/>
      <c r="Y171" s="54"/>
      <c r="Z171" s="52"/>
      <c r="AA171" s="53"/>
      <c r="AB171" s="53"/>
      <c r="AC171" s="54"/>
      <c r="AD171" s="94" t="s">
        <v>52</v>
      </c>
      <c r="AE171" s="97" t="s">
        <v>59</v>
      </c>
    </row>
    <row r="172" spans="1:31" ht="15.75" thickBot="1" x14ac:dyDescent="0.3">
      <c r="A172" s="56"/>
      <c r="B172" s="57"/>
      <c r="C172" s="58" t="s">
        <v>29</v>
      </c>
      <c r="D172" s="178"/>
      <c r="E172" s="57"/>
      <c r="F172" s="105">
        <f>SUM(F168:F171)</f>
        <v>0</v>
      </c>
      <c r="G172" s="91">
        <f>SUM(G168:G171)</f>
        <v>4</v>
      </c>
      <c r="H172" s="60"/>
      <c r="I172" s="109">
        <f>SUM(I168:I171)</f>
        <v>6</v>
      </c>
      <c r="J172" s="105">
        <f>SUM(J168:J171)</f>
        <v>0</v>
      </c>
      <c r="K172" s="60">
        <f>SUM(K168:K171)</f>
        <v>4</v>
      </c>
      <c r="L172" s="106"/>
      <c r="M172" s="61">
        <f>SUM(M168:M171)</f>
        <v>6</v>
      </c>
      <c r="N172" s="105">
        <f>SUM(N168:N171)</f>
        <v>0</v>
      </c>
      <c r="O172" s="91">
        <f>SUM(O168:O171)</f>
        <v>0</v>
      </c>
      <c r="P172" s="91"/>
      <c r="Q172" s="61">
        <f>SUM(Q168:Q171)</f>
        <v>0</v>
      </c>
      <c r="R172" s="105">
        <f>SUM(R168:R171)</f>
        <v>0</v>
      </c>
      <c r="S172" s="60">
        <f>SUM(S168:S171)</f>
        <v>0</v>
      </c>
      <c r="T172" s="106"/>
      <c r="U172" s="61">
        <f>SUM(U168:U171)</f>
        <v>0</v>
      </c>
      <c r="V172" s="105">
        <f>SUM(V168:V171)</f>
        <v>0</v>
      </c>
      <c r="W172" s="91">
        <f>SUM(W168:W171)</f>
        <v>0</v>
      </c>
      <c r="X172" s="91"/>
      <c r="Y172" s="61">
        <f>SUM(Y168:Y171)</f>
        <v>0</v>
      </c>
      <c r="Z172" s="87">
        <f>SUM(Z168:Z171)</f>
        <v>0</v>
      </c>
      <c r="AA172" s="88">
        <f>SUM(AA168:AA171)</f>
        <v>0</v>
      </c>
      <c r="AB172" s="88"/>
      <c r="AC172" s="89">
        <f>SUM(AC168:AC171)</f>
        <v>0</v>
      </c>
      <c r="AD172" s="101"/>
      <c r="AE172" s="59"/>
    </row>
    <row r="173" spans="1:31" ht="15.75" thickBot="1" x14ac:dyDescent="0.3">
      <c r="A173" s="188" t="s">
        <v>193</v>
      </c>
      <c r="B173" s="189"/>
      <c r="C173" s="189"/>
      <c r="D173" s="189"/>
      <c r="E173" s="189"/>
      <c r="F173" s="189"/>
      <c r="G173" s="189"/>
      <c r="H173" s="189"/>
      <c r="I173" s="189"/>
      <c r="J173" s="189"/>
      <c r="K173" s="189"/>
      <c r="L173" s="189"/>
      <c r="M173" s="189"/>
      <c r="N173" s="189"/>
      <c r="O173" s="189"/>
      <c r="P173" s="189"/>
      <c r="Q173" s="189"/>
      <c r="R173" s="189"/>
      <c r="S173" s="189"/>
      <c r="T173" s="189"/>
      <c r="U173" s="189"/>
      <c r="V173" s="189"/>
      <c r="W173" s="189"/>
      <c r="X173" s="189"/>
      <c r="Y173" s="189"/>
      <c r="Z173" s="189"/>
      <c r="AA173" s="189"/>
      <c r="AB173" s="189"/>
      <c r="AC173" s="189"/>
      <c r="AD173" s="189"/>
      <c r="AE173" s="190"/>
    </row>
    <row r="174" spans="1:31" x14ac:dyDescent="0.25">
      <c r="A174" s="77"/>
      <c r="B174" s="77" t="s">
        <v>300</v>
      </c>
      <c r="C174" s="42" t="s">
        <v>133</v>
      </c>
      <c r="D174" s="42" t="s">
        <v>399</v>
      </c>
      <c r="E174" s="95" t="s">
        <v>163</v>
      </c>
      <c r="F174" s="44"/>
      <c r="G174" s="45"/>
      <c r="H174" s="45"/>
      <c r="I174" s="46"/>
      <c r="J174" s="44"/>
      <c r="K174" s="45"/>
      <c r="L174" s="45"/>
      <c r="M174" s="46"/>
      <c r="N174" s="44">
        <v>0</v>
      </c>
      <c r="O174" s="45">
        <v>2</v>
      </c>
      <c r="P174" s="45" t="s">
        <v>28</v>
      </c>
      <c r="Q174" s="46">
        <v>3</v>
      </c>
      <c r="R174" s="44"/>
      <c r="S174" s="45"/>
      <c r="T174" s="45"/>
      <c r="U174" s="46"/>
      <c r="V174" s="44"/>
      <c r="W174" s="45"/>
      <c r="X174" s="45"/>
      <c r="Y174" s="46"/>
      <c r="Z174" s="44"/>
      <c r="AA174" s="45"/>
      <c r="AB174" s="45"/>
      <c r="AC174" s="46"/>
      <c r="AD174" s="94" t="s">
        <v>52</v>
      </c>
      <c r="AE174" s="82" t="s">
        <v>194</v>
      </c>
    </row>
    <row r="175" spans="1:31" x14ac:dyDescent="0.25">
      <c r="A175" s="69"/>
      <c r="B175" s="77" t="s">
        <v>301</v>
      </c>
      <c r="C175" s="95" t="s">
        <v>134</v>
      </c>
      <c r="D175" s="42" t="s">
        <v>400</v>
      </c>
      <c r="E175" s="42" t="s">
        <v>133</v>
      </c>
      <c r="F175" s="52"/>
      <c r="G175" s="53"/>
      <c r="H175" s="53"/>
      <c r="I175" s="54"/>
      <c r="J175" s="52"/>
      <c r="K175" s="53"/>
      <c r="L175" s="53"/>
      <c r="M175" s="54"/>
      <c r="N175" s="52"/>
      <c r="O175" s="53"/>
      <c r="P175" s="53"/>
      <c r="Q175" s="54"/>
      <c r="R175" s="52">
        <v>0</v>
      </c>
      <c r="S175" s="53">
        <v>2</v>
      </c>
      <c r="T175" s="53" t="s">
        <v>28</v>
      </c>
      <c r="U175" s="54">
        <v>3</v>
      </c>
      <c r="V175" s="52"/>
      <c r="W175" s="53"/>
      <c r="X175" s="53"/>
      <c r="Y175" s="54"/>
      <c r="Z175" s="52"/>
      <c r="AA175" s="53"/>
      <c r="AB175" s="53"/>
      <c r="AC175" s="54"/>
      <c r="AD175" s="94" t="s">
        <v>52</v>
      </c>
      <c r="AE175" s="82" t="s">
        <v>194</v>
      </c>
    </row>
    <row r="176" spans="1:31" ht="15.75" thickBot="1" x14ac:dyDescent="0.3">
      <c r="A176" s="77"/>
      <c r="B176" s="77" t="s">
        <v>302</v>
      </c>
      <c r="C176" s="42" t="s">
        <v>135</v>
      </c>
      <c r="D176" s="42" t="s">
        <v>401</v>
      </c>
      <c r="E176" s="95" t="s">
        <v>134</v>
      </c>
      <c r="F176" s="44"/>
      <c r="G176" s="45"/>
      <c r="H176" s="45"/>
      <c r="I176" s="46"/>
      <c r="J176" s="44"/>
      <c r="K176" s="45"/>
      <c r="L176" s="45"/>
      <c r="M176" s="46"/>
      <c r="N176" s="44"/>
      <c r="O176" s="45"/>
      <c r="P176" s="45"/>
      <c r="Q176" s="46"/>
      <c r="R176" s="44"/>
      <c r="S176" s="45"/>
      <c r="T176" s="45"/>
      <c r="U176" s="46"/>
      <c r="V176" s="44">
        <v>0</v>
      </c>
      <c r="W176" s="45">
        <v>2</v>
      </c>
      <c r="X176" s="45" t="s">
        <v>28</v>
      </c>
      <c r="Y176" s="46">
        <v>3</v>
      </c>
      <c r="Z176" s="44"/>
      <c r="AA176" s="45"/>
      <c r="AB176" s="45"/>
      <c r="AC176" s="46"/>
      <c r="AD176" s="94" t="s">
        <v>52</v>
      </c>
      <c r="AE176" s="82" t="s">
        <v>194</v>
      </c>
    </row>
    <row r="177" spans="1:31" ht="15.75" thickBot="1" x14ac:dyDescent="0.3">
      <c r="A177" s="56"/>
      <c r="B177" s="57"/>
      <c r="C177" s="58" t="s">
        <v>29</v>
      </c>
      <c r="D177" s="178"/>
      <c r="E177" s="57"/>
      <c r="F177" s="105">
        <f>SUM(F174:F176)</f>
        <v>0</v>
      </c>
      <c r="G177" s="91">
        <f>SUM(G174:G176)</f>
        <v>0</v>
      </c>
      <c r="H177" s="60"/>
      <c r="I177" s="109">
        <f>SUM(I174:I176)</f>
        <v>0</v>
      </c>
      <c r="J177" s="105">
        <f>SUM(J174:J176)</f>
        <v>0</v>
      </c>
      <c r="K177" s="60">
        <f>SUM(K174:K176)</f>
        <v>0</v>
      </c>
      <c r="L177" s="106"/>
      <c r="M177" s="61">
        <f>SUM(M174:M176)</f>
        <v>0</v>
      </c>
      <c r="N177" s="105">
        <f>SUM(N174:N176)</f>
        <v>0</v>
      </c>
      <c r="O177" s="91">
        <f>SUM(O174:O176)</f>
        <v>2</v>
      </c>
      <c r="P177" s="91"/>
      <c r="Q177" s="61">
        <f>SUM(Q174:Q176)</f>
        <v>3</v>
      </c>
      <c r="R177" s="105">
        <f>SUM(R174:R176)</f>
        <v>0</v>
      </c>
      <c r="S177" s="60">
        <f>SUM(S174:S176)</f>
        <v>2</v>
      </c>
      <c r="T177" s="106"/>
      <c r="U177" s="61">
        <f>SUM(U174:U176)</f>
        <v>3</v>
      </c>
      <c r="V177" s="105">
        <f>SUM(V174:V176)</f>
        <v>0</v>
      </c>
      <c r="W177" s="91">
        <f>SUM(W174:W176)</f>
        <v>2</v>
      </c>
      <c r="X177" s="91"/>
      <c r="Y177" s="61">
        <f>SUM(Y174:Y176)</f>
        <v>3</v>
      </c>
      <c r="Z177" s="87">
        <f>SUM(Z174:Z176)</f>
        <v>0</v>
      </c>
      <c r="AA177" s="88">
        <f>SUM(AA174:AA176)</f>
        <v>0</v>
      </c>
      <c r="AB177" s="88"/>
      <c r="AC177" s="89">
        <f>SUM(AC174:AC176)</f>
        <v>0</v>
      </c>
      <c r="AD177" s="101"/>
      <c r="AE177" s="59"/>
    </row>
    <row r="178" spans="1:31" ht="15.75" thickBot="1" x14ac:dyDescent="0.3">
      <c r="A178" s="56"/>
      <c r="B178" s="57"/>
      <c r="C178" s="58" t="s">
        <v>227</v>
      </c>
      <c r="D178" s="178"/>
      <c r="E178" s="57"/>
      <c r="F178" s="57">
        <f>SUM(F165)</f>
        <v>0</v>
      </c>
      <c r="G178" s="91">
        <f>SUM(F178)</f>
        <v>0</v>
      </c>
      <c r="H178" s="60"/>
      <c r="I178" s="61">
        <f>SUM(I166,I172,I177)</f>
        <v>6</v>
      </c>
      <c r="J178" s="57">
        <f>SUM(I178)</f>
        <v>6</v>
      </c>
      <c r="K178" s="60">
        <f>SUM(J178)</f>
        <v>6</v>
      </c>
      <c r="L178" s="90"/>
      <c r="M178" s="61">
        <f>SUM(M166,M172,M177)</f>
        <v>6</v>
      </c>
      <c r="N178" s="57">
        <f>SUM(M178)</f>
        <v>6</v>
      </c>
      <c r="O178" s="91">
        <f>SUM(N178)</f>
        <v>6</v>
      </c>
      <c r="P178" s="91"/>
      <c r="Q178" s="61">
        <f>SUM(Q166,Q172,Q177)</f>
        <v>3</v>
      </c>
      <c r="R178" s="57">
        <f>SUM(R176:R177)</f>
        <v>0</v>
      </c>
      <c r="S178" s="60">
        <f>SUM(S176:S177)</f>
        <v>2</v>
      </c>
      <c r="T178" s="90"/>
      <c r="U178" s="61">
        <f>SUM(U166,U172,U177)</f>
        <v>6</v>
      </c>
      <c r="V178" s="57">
        <f>SUM(V177)</f>
        <v>0</v>
      </c>
      <c r="W178" s="91">
        <f>SUM(W177,W176)</f>
        <v>4</v>
      </c>
      <c r="X178" s="91"/>
      <c r="Y178" s="61">
        <f>SUM(Y166,Y172,Y177)</f>
        <v>12</v>
      </c>
      <c r="Z178" s="56">
        <f>SUM(Z176:Z177)</f>
        <v>0</v>
      </c>
      <c r="AA178" s="60">
        <f>SUM(Z178)</f>
        <v>0</v>
      </c>
      <c r="AB178" s="60"/>
      <c r="AC178" s="61">
        <f>SUM(AC166,AC172,AC177)</f>
        <v>0</v>
      </c>
      <c r="AD178" s="101"/>
      <c r="AE178" s="59"/>
    </row>
    <row r="179" spans="1:31" ht="27.75" customHeight="1" thickBot="1" x14ac:dyDescent="0.3">
      <c r="A179" s="217" t="s">
        <v>230</v>
      </c>
      <c r="B179" s="206"/>
      <c r="C179" s="206"/>
      <c r="D179" s="206"/>
      <c r="E179" s="206"/>
      <c r="F179" s="206"/>
      <c r="G179" s="206"/>
      <c r="H179" s="206"/>
      <c r="I179" s="206"/>
      <c r="J179" s="206"/>
      <c r="K179" s="206"/>
      <c r="L179" s="206"/>
      <c r="M179" s="206"/>
      <c r="N179" s="206"/>
      <c r="O179" s="206"/>
      <c r="P179" s="206"/>
      <c r="Q179" s="206"/>
      <c r="R179" s="206"/>
      <c r="S179" s="206"/>
      <c r="T179" s="206"/>
      <c r="U179" s="206"/>
      <c r="V179" s="206"/>
      <c r="W179" s="206"/>
      <c r="X179" s="206"/>
      <c r="Y179" s="206"/>
      <c r="Z179" s="206"/>
      <c r="AA179" s="206"/>
      <c r="AB179" s="206"/>
      <c r="AC179" s="206"/>
      <c r="AD179" s="206"/>
      <c r="AE179" s="207"/>
    </row>
    <row r="180" spans="1:31" ht="15.75" thickBot="1" x14ac:dyDescent="0.3">
      <c r="A180" s="188" t="s">
        <v>232</v>
      </c>
      <c r="B180" s="189"/>
      <c r="C180" s="189"/>
      <c r="D180" s="189"/>
      <c r="E180" s="189"/>
      <c r="F180" s="189"/>
      <c r="G180" s="189"/>
      <c r="H180" s="189"/>
      <c r="I180" s="189"/>
      <c r="J180" s="189"/>
      <c r="K180" s="189"/>
      <c r="L180" s="189"/>
      <c r="M180" s="189"/>
      <c r="N180" s="189"/>
      <c r="O180" s="189"/>
      <c r="P180" s="189"/>
      <c r="Q180" s="189"/>
      <c r="R180" s="189"/>
      <c r="S180" s="189"/>
      <c r="T180" s="189"/>
      <c r="U180" s="189"/>
      <c r="V180" s="189"/>
      <c r="W180" s="189"/>
      <c r="X180" s="189"/>
      <c r="Y180" s="189"/>
      <c r="Z180" s="189"/>
      <c r="AA180" s="189"/>
      <c r="AB180" s="189"/>
      <c r="AC180" s="189"/>
      <c r="AD180" s="189"/>
      <c r="AE180" s="190"/>
    </row>
    <row r="181" spans="1:31" x14ac:dyDescent="0.25">
      <c r="A181" s="77"/>
      <c r="B181" s="162" t="s">
        <v>283</v>
      </c>
      <c r="C181" s="42" t="s">
        <v>218</v>
      </c>
      <c r="D181" t="s">
        <v>459</v>
      </c>
      <c r="E181" s="92"/>
      <c r="F181" s="44"/>
      <c r="G181" s="45"/>
      <c r="H181" s="45"/>
      <c r="I181" s="46"/>
      <c r="J181" s="44"/>
      <c r="K181" s="45"/>
      <c r="L181" s="45"/>
      <c r="M181" s="46"/>
      <c r="N181" s="44"/>
      <c r="O181" s="45"/>
      <c r="P181" s="45"/>
      <c r="Q181" s="46"/>
      <c r="R181" s="44">
        <v>2</v>
      </c>
      <c r="S181" s="45">
        <v>0</v>
      </c>
      <c r="T181" s="45" t="s">
        <v>24</v>
      </c>
      <c r="U181" s="46">
        <v>3</v>
      </c>
      <c r="V181" s="44"/>
      <c r="W181" s="45"/>
      <c r="X181" s="45"/>
      <c r="Y181" s="46"/>
      <c r="Z181" s="44"/>
      <c r="AA181" s="45"/>
      <c r="AB181" s="45"/>
      <c r="AC181" s="46"/>
      <c r="AD181" s="82" t="s">
        <v>57</v>
      </c>
      <c r="AE181" s="82" t="s">
        <v>231</v>
      </c>
    </row>
    <row r="182" spans="1:31" x14ac:dyDescent="0.25">
      <c r="A182" s="69"/>
      <c r="B182" s="164" t="s">
        <v>456</v>
      </c>
      <c r="C182" s="95" t="s">
        <v>219</v>
      </c>
      <c r="D182" t="s">
        <v>460</v>
      </c>
      <c r="E182" s="42" t="s">
        <v>218</v>
      </c>
      <c r="F182" s="52"/>
      <c r="G182" s="53"/>
      <c r="H182" s="53"/>
      <c r="I182" s="54"/>
      <c r="J182" s="52"/>
      <c r="K182" s="53"/>
      <c r="L182" s="53"/>
      <c r="M182" s="54"/>
      <c r="N182" s="52"/>
      <c r="O182" s="53"/>
      <c r="P182" s="53"/>
      <c r="Q182" s="54"/>
      <c r="R182" s="52"/>
      <c r="S182" s="53"/>
      <c r="T182" s="53"/>
      <c r="U182" s="54"/>
      <c r="V182" s="52">
        <v>1</v>
      </c>
      <c r="W182" s="53">
        <v>1</v>
      </c>
      <c r="X182" s="53" t="s">
        <v>28</v>
      </c>
      <c r="Y182" s="54">
        <v>3</v>
      </c>
      <c r="Z182" s="52"/>
      <c r="AA182" s="53"/>
      <c r="AB182" s="53"/>
      <c r="AC182" s="54"/>
      <c r="AD182" s="94" t="s">
        <v>57</v>
      </c>
      <c r="AE182" s="82" t="s">
        <v>231</v>
      </c>
    </row>
    <row r="183" spans="1:31" x14ac:dyDescent="0.25">
      <c r="A183" s="103"/>
      <c r="B183" s="164" t="s">
        <v>457</v>
      </c>
      <c r="C183" s="95" t="s">
        <v>220</v>
      </c>
      <c r="D183" t="s">
        <v>461</v>
      </c>
      <c r="E183" s="42" t="s">
        <v>218</v>
      </c>
      <c r="F183" s="72"/>
      <c r="G183" s="73"/>
      <c r="H183" s="73"/>
      <c r="I183" s="74"/>
      <c r="J183" s="72"/>
      <c r="K183" s="73"/>
      <c r="L183" s="73"/>
      <c r="M183" s="74"/>
      <c r="N183" s="72"/>
      <c r="O183" s="73"/>
      <c r="P183" s="73"/>
      <c r="Q183" s="74"/>
      <c r="R183" s="72"/>
      <c r="S183" s="73"/>
      <c r="T183" s="73"/>
      <c r="U183" s="74"/>
      <c r="V183" s="72">
        <v>1</v>
      </c>
      <c r="W183" s="73">
        <v>2</v>
      </c>
      <c r="X183" s="73" t="s">
        <v>28</v>
      </c>
      <c r="Y183" s="74">
        <v>3</v>
      </c>
      <c r="Z183" s="72"/>
      <c r="AA183" s="73"/>
      <c r="AB183" s="73"/>
      <c r="AC183" s="74"/>
      <c r="AD183" s="94" t="s">
        <v>57</v>
      </c>
      <c r="AE183" s="82" t="s">
        <v>231</v>
      </c>
    </row>
    <row r="184" spans="1:31" ht="15.75" thickBot="1" x14ac:dyDescent="0.3">
      <c r="A184" s="103"/>
      <c r="B184" s="166" t="s">
        <v>455</v>
      </c>
      <c r="C184" s="167" t="s">
        <v>222</v>
      </c>
      <c r="D184" s="167" t="s">
        <v>452</v>
      </c>
      <c r="E184" s="42"/>
      <c r="F184" s="72"/>
      <c r="G184" s="73"/>
      <c r="H184" s="73"/>
      <c r="I184" s="74"/>
      <c r="J184" s="72"/>
      <c r="K184" s="73"/>
      <c r="L184" s="73"/>
      <c r="M184" s="74"/>
      <c r="N184" s="72"/>
      <c r="O184" s="73"/>
      <c r="P184" s="73"/>
      <c r="Q184" s="74"/>
      <c r="R184" s="72"/>
      <c r="S184" s="73"/>
      <c r="T184" s="73"/>
      <c r="U184" s="74"/>
      <c r="V184" s="72">
        <v>1</v>
      </c>
      <c r="W184" s="73">
        <v>1</v>
      </c>
      <c r="X184" s="73" t="s">
        <v>28</v>
      </c>
      <c r="Y184" s="74">
        <v>3</v>
      </c>
      <c r="Z184" s="72"/>
      <c r="AA184" s="73"/>
      <c r="AB184" s="73"/>
      <c r="AC184" s="74"/>
      <c r="AD184" s="168" t="s">
        <v>51</v>
      </c>
      <c r="AE184" s="169" t="s">
        <v>126</v>
      </c>
    </row>
    <row r="185" spans="1:31" ht="15.75" thickBot="1" x14ac:dyDescent="0.3">
      <c r="A185" s="56"/>
      <c r="B185" s="57"/>
      <c r="C185" s="58" t="s">
        <v>29</v>
      </c>
      <c r="D185" s="178"/>
      <c r="E185" s="57"/>
      <c r="F185" s="105">
        <f>SUM(F181:F184)</f>
        <v>0</v>
      </c>
      <c r="G185" s="91">
        <f>SUM(G181:G184)</f>
        <v>0</v>
      </c>
      <c r="H185" s="60"/>
      <c r="I185" s="109">
        <f>SUM(I181:I184)</f>
        <v>0</v>
      </c>
      <c r="J185" s="105">
        <f>SUM(J181:J184)</f>
        <v>0</v>
      </c>
      <c r="K185" s="60">
        <f>SUM(K181:K184)</f>
        <v>0</v>
      </c>
      <c r="L185" s="106"/>
      <c r="M185" s="61">
        <f>SUM(M181:M184)</f>
        <v>0</v>
      </c>
      <c r="N185" s="105">
        <f>SUM(N181:N184)</f>
        <v>0</v>
      </c>
      <c r="O185" s="91">
        <f>SUM(O181:O184)</f>
        <v>0</v>
      </c>
      <c r="P185" s="91"/>
      <c r="Q185" s="61">
        <f>SUM(Q181:Q184)</f>
        <v>0</v>
      </c>
      <c r="R185" s="105">
        <f>SUM(R181:R184)</f>
        <v>2</v>
      </c>
      <c r="S185" s="60">
        <f>SUM(S181:S184)</f>
        <v>0</v>
      </c>
      <c r="T185" s="106"/>
      <c r="U185" s="61">
        <f>SUM(U181:U184)</f>
        <v>3</v>
      </c>
      <c r="V185" s="105">
        <f>SUM(V182:V184,V181)</f>
        <v>3</v>
      </c>
      <c r="W185" s="91">
        <f>SUM(W182:W184,W181)</f>
        <v>4</v>
      </c>
      <c r="X185" s="91"/>
      <c r="Y185" s="61">
        <f>SUM(Y182:Y184,Y181)</f>
        <v>9</v>
      </c>
      <c r="Z185" s="87">
        <f>SUM(Z181:Z184)</f>
        <v>0</v>
      </c>
      <c r="AA185" s="88">
        <f>SUM(AA181:AA184)</f>
        <v>0</v>
      </c>
      <c r="AB185" s="88"/>
      <c r="AC185" s="89">
        <f>SUM(AC181:AC184)</f>
        <v>0</v>
      </c>
      <c r="AD185" s="101"/>
      <c r="AE185" s="59"/>
    </row>
    <row r="186" spans="1:31" ht="15.75" thickBot="1" x14ac:dyDescent="0.3">
      <c r="A186" s="188" t="s">
        <v>345</v>
      </c>
      <c r="B186" s="189"/>
      <c r="C186" s="189"/>
      <c r="D186" s="189"/>
      <c r="E186" s="189"/>
      <c r="F186" s="189"/>
      <c r="G186" s="189"/>
      <c r="H186" s="189"/>
      <c r="I186" s="189"/>
      <c r="J186" s="189"/>
      <c r="K186" s="189"/>
      <c r="L186" s="189"/>
      <c r="M186" s="189"/>
      <c r="N186" s="189"/>
      <c r="O186" s="189"/>
      <c r="P186" s="189"/>
      <c r="Q186" s="189"/>
      <c r="R186" s="189"/>
      <c r="S186" s="189"/>
      <c r="T186" s="189"/>
      <c r="U186" s="189"/>
      <c r="V186" s="189"/>
      <c r="W186" s="189"/>
      <c r="X186" s="189"/>
      <c r="Y186" s="189"/>
      <c r="Z186" s="189"/>
      <c r="AA186" s="189"/>
      <c r="AB186" s="189"/>
      <c r="AC186" s="189"/>
      <c r="AD186" s="189"/>
      <c r="AE186" s="190"/>
    </row>
    <row r="187" spans="1:31" x14ac:dyDescent="0.25">
      <c r="A187" s="77"/>
      <c r="B187" s="77" t="s">
        <v>278</v>
      </c>
      <c r="C187" s="42" t="s">
        <v>161</v>
      </c>
      <c r="D187" s="177" t="s">
        <v>394</v>
      </c>
      <c r="E187" s="92"/>
      <c r="F187" s="44"/>
      <c r="G187" s="45"/>
      <c r="H187" s="45"/>
      <c r="I187" s="46"/>
      <c r="J187" s="44"/>
      <c r="K187" s="45"/>
      <c r="L187" s="45"/>
      <c r="M187" s="46"/>
      <c r="N187" s="44"/>
      <c r="O187" s="45"/>
      <c r="P187" s="45"/>
      <c r="Q187" s="46"/>
      <c r="R187" s="44"/>
      <c r="S187" s="45"/>
      <c r="T187" s="45"/>
      <c r="U187" s="46"/>
      <c r="V187" s="44">
        <v>1</v>
      </c>
      <c r="W187" s="45">
        <v>1</v>
      </c>
      <c r="X187" s="45" t="s">
        <v>24</v>
      </c>
      <c r="Y187" s="46">
        <v>3</v>
      </c>
      <c r="Z187" s="44"/>
      <c r="AA187" s="45"/>
      <c r="AB187" s="45"/>
      <c r="AC187" s="46"/>
      <c r="AD187" s="94" t="s">
        <v>51</v>
      </c>
      <c r="AE187" s="82" t="s">
        <v>36</v>
      </c>
    </row>
    <row r="188" spans="1:31" x14ac:dyDescent="0.25">
      <c r="A188" s="69"/>
      <c r="B188" s="77" t="s">
        <v>279</v>
      </c>
      <c r="C188" s="95" t="s">
        <v>213</v>
      </c>
      <c r="D188" s="95" t="s">
        <v>395</v>
      </c>
      <c r="E188" s="86"/>
      <c r="F188" s="52"/>
      <c r="G188" s="53"/>
      <c r="H188" s="53"/>
      <c r="I188" s="54"/>
      <c r="J188" s="52"/>
      <c r="K188" s="53"/>
      <c r="L188" s="53"/>
      <c r="M188" s="54"/>
      <c r="N188" s="52"/>
      <c r="O188" s="53"/>
      <c r="P188" s="53"/>
      <c r="Q188" s="54"/>
      <c r="R188" s="52"/>
      <c r="S188" s="53"/>
      <c r="T188" s="53"/>
      <c r="U188" s="54"/>
      <c r="V188" s="44">
        <v>1</v>
      </c>
      <c r="W188" s="45">
        <v>1</v>
      </c>
      <c r="X188" s="45" t="s">
        <v>24</v>
      </c>
      <c r="Y188" s="46">
        <v>3</v>
      </c>
      <c r="Z188" s="52"/>
      <c r="AA188" s="53"/>
      <c r="AB188" s="53"/>
      <c r="AC188" s="54"/>
      <c r="AD188" s="94" t="s">
        <v>51</v>
      </c>
      <c r="AE188" s="82" t="s">
        <v>36</v>
      </c>
    </row>
    <row r="189" spans="1:31" ht="15.75" thickBot="1" x14ac:dyDescent="0.3">
      <c r="A189" s="148"/>
      <c r="B189" s="70" t="s">
        <v>280</v>
      </c>
      <c r="C189" s="85" t="s">
        <v>162</v>
      </c>
      <c r="D189" s="95" t="s">
        <v>396</v>
      </c>
      <c r="E189" s="149"/>
      <c r="F189" s="150"/>
      <c r="G189" s="151"/>
      <c r="H189" s="151"/>
      <c r="I189" s="104"/>
      <c r="J189" s="150"/>
      <c r="K189" s="151"/>
      <c r="L189" s="151"/>
      <c r="M189" s="104"/>
      <c r="N189" s="150"/>
      <c r="O189" s="151"/>
      <c r="P189" s="151"/>
      <c r="Q189" s="104"/>
      <c r="R189" s="150"/>
      <c r="S189" s="151"/>
      <c r="T189" s="151"/>
      <c r="U189" s="104"/>
      <c r="V189" s="150">
        <v>0</v>
      </c>
      <c r="W189" s="151">
        <v>2</v>
      </c>
      <c r="X189" s="151" t="s">
        <v>28</v>
      </c>
      <c r="Y189" s="104">
        <v>3</v>
      </c>
      <c r="Z189" s="150"/>
      <c r="AA189" s="151"/>
      <c r="AB189" s="151"/>
      <c r="AC189" s="104"/>
      <c r="AD189" s="152" t="s">
        <v>51</v>
      </c>
      <c r="AE189" s="153" t="s">
        <v>36</v>
      </c>
    </row>
    <row r="190" spans="1:31" ht="15.75" thickBot="1" x14ac:dyDescent="0.3">
      <c r="A190" s="56"/>
      <c r="B190" s="57"/>
      <c r="C190" s="58" t="s">
        <v>29</v>
      </c>
      <c r="D190" s="178"/>
      <c r="E190" s="57"/>
      <c r="F190" s="105">
        <f>SUM(F186:F189)</f>
        <v>0</v>
      </c>
      <c r="G190" s="91">
        <f>SUM(G186:G189)</f>
        <v>0</v>
      </c>
      <c r="H190" s="60"/>
      <c r="I190" s="109">
        <f>SUM(I186:I189)</f>
        <v>0</v>
      </c>
      <c r="J190" s="105">
        <f>SUM(J186:J189)</f>
        <v>0</v>
      </c>
      <c r="K190" s="60">
        <f>SUM(K186:K189)</f>
        <v>0</v>
      </c>
      <c r="L190" s="106"/>
      <c r="M190" s="61">
        <f>SUM(M186:M189)</f>
        <v>0</v>
      </c>
      <c r="N190" s="105">
        <f>SUM(N186:N189)</f>
        <v>0</v>
      </c>
      <c r="O190" s="91">
        <f>SUM(O186:O189)</f>
        <v>0</v>
      </c>
      <c r="P190" s="91"/>
      <c r="Q190" s="61">
        <f>SUM(Q186:Q189)</f>
        <v>0</v>
      </c>
      <c r="R190" s="105">
        <f>SUM(R186:R189)</f>
        <v>0</v>
      </c>
      <c r="S190" s="60">
        <f>SUM(S186:S189)</f>
        <v>0</v>
      </c>
      <c r="T190" s="106"/>
      <c r="U190" s="61">
        <f>SUM(U186:U189)</f>
        <v>0</v>
      </c>
      <c r="V190" s="105">
        <f>SUM(V187:V189,V186)</f>
        <v>2</v>
      </c>
      <c r="W190" s="91">
        <f>SUM(W187:W189,W186)</f>
        <v>4</v>
      </c>
      <c r="X190" s="91"/>
      <c r="Y190" s="61">
        <f>SUM(Y187:Y189,Y186)</f>
        <v>9</v>
      </c>
      <c r="Z190" s="87">
        <f>SUM(Z186:Z189)</f>
        <v>0</v>
      </c>
      <c r="AA190" s="88">
        <f>SUM(AA186:AA189)</f>
        <v>0</v>
      </c>
      <c r="AB190" s="88"/>
      <c r="AC190" s="89">
        <f>SUM(AC186:AC189)</f>
        <v>0</v>
      </c>
      <c r="AD190" s="101"/>
      <c r="AE190" s="59"/>
    </row>
    <row r="191" spans="1:31" ht="15.75" thickBot="1" x14ac:dyDescent="0.3">
      <c r="A191" s="188" t="s">
        <v>171</v>
      </c>
      <c r="B191" s="189"/>
      <c r="C191" s="189"/>
      <c r="D191" s="189"/>
      <c r="E191" s="189"/>
      <c r="F191" s="189"/>
      <c r="G191" s="189"/>
      <c r="H191" s="189"/>
      <c r="I191" s="189"/>
      <c r="J191" s="189"/>
      <c r="K191" s="189"/>
      <c r="L191" s="189"/>
      <c r="M191" s="189"/>
      <c r="N191" s="189"/>
      <c r="O191" s="189"/>
      <c r="P191" s="189"/>
      <c r="Q191" s="189"/>
      <c r="R191" s="189"/>
      <c r="S191" s="189"/>
      <c r="T191" s="189"/>
      <c r="U191" s="189"/>
      <c r="V191" s="189"/>
      <c r="W191" s="189"/>
      <c r="X191" s="189"/>
      <c r="Y191" s="189"/>
      <c r="Z191" s="189"/>
      <c r="AA191" s="189"/>
      <c r="AB191" s="189"/>
      <c r="AC191" s="189"/>
      <c r="AD191" s="189"/>
      <c r="AE191" s="190"/>
    </row>
    <row r="192" spans="1:31" x14ac:dyDescent="0.25">
      <c r="A192" s="69"/>
      <c r="B192" s="77" t="s">
        <v>287</v>
      </c>
      <c r="C192" s="95" t="s">
        <v>347</v>
      </c>
      <c r="D192" s="95" t="s">
        <v>410</v>
      </c>
      <c r="E192" s="86"/>
      <c r="F192" s="52"/>
      <c r="G192" s="53"/>
      <c r="H192" s="53"/>
      <c r="I192" s="54"/>
      <c r="J192" s="52"/>
      <c r="K192" s="53"/>
      <c r="L192" s="53"/>
      <c r="M192" s="54"/>
      <c r="N192" s="52"/>
      <c r="O192" s="53"/>
      <c r="P192" s="53"/>
      <c r="Q192" s="54"/>
      <c r="R192" s="52">
        <v>1</v>
      </c>
      <c r="S192" s="53">
        <v>1</v>
      </c>
      <c r="T192" s="53" t="s">
        <v>28</v>
      </c>
      <c r="U192" s="54">
        <v>4</v>
      </c>
      <c r="V192" s="52"/>
      <c r="W192" s="53"/>
      <c r="X192" s="53"/>
      <c r="Y192" s="54"/>
      <c r="Z192" s="52"/>
      <c r="AA192" s="53"/>
      <c r="AB192" s="53"/>
      <c r="AC192" s="54"/>
      <c r="AD192" s="94" t="s">
        <v>43</v>
      </c>
      <c r="AE192" s="97" t="s">
        <v>111</v>
      </c>
    </row>
    <row r="193" spans="1:31" x14ac:dyDescent="0.25">
      <c r="A193" s="77"/>
      <c r="B193" s="77" t="s">
        <v>288</v>
      </c>
      <c r="C193" s="42" t="s">
        <v>123</v>
      </c>
      <c r="D193" s="177" t="s">
        <v>411</v>
      </c>
      <c r="E193" s="92"/>
      <c r="F193" s="44"/>
      <c r="G193" s="45"/>
      <c r="H193" s="45"/>
      <c r="I193" s="46"/>
      <c r="J193" s="44"/>
      <c r="K193" s="45"/>
      <c r="L193" s="45"/>
      <c r="M193" s="46"/>
      <c r="N193" s="44"/>
      <c r="O193" s="45"/>
      <c r="P193" s="45"/>
      <c r="Q193" s="46"/>
      <c r="R193" s="44"/>
      <c r="S193" s="45"/>
      <c r="T193" s="45"/>
      <c r="U193" s="46"/>
      <c r="V193" s="44">
        <v>1</v>
      </c>
      <c r="W193" s="45">
        <v>2</v>
      </c>
      <c r="X193" s="45" t="s">
        <v>24</v>
      </c>
      <c r="Y193" s="46">
        <v>4</v>
      </c>
      <c r="Z193" s="44"/>
      <c r="AA193" s="45"/>
      <c r="AB193" s="45"/>
      <c r="AC193" s="46"/>
      <c r="AD193" s="82" t="s">
        <v>25</v>
      </c>
      <c r="AE193" s="82" t="s">
        <v>27</v>
      </c>
    </row>
    <row r="194" spans="1:31" ht="15.75" thickBot="1" x14ac:dyDescent="0.3">
      <c r="A194" s="103"/>
      <c r="B194" s="70" t="s">
        <v>289</v>
      </c>
      <c r="C194" s="95" t="s">
        <v>124</v>
      </c>
      <c r="D194" s="95" t="s">
        <v>412</v>
      </c>
      <c r="E194" s="86"/>
      <c r="F194" s="72"/>
      <c r="G194" s="73"/>
      <c r="H194" s="73"/>
      <c r="I194" s="74"/>
      <c r="J194" s="72"/>
      <c r="K194" s="73"/>
      <c r="L194" s="73"/>
      <c r="M194" s="74"/>
      <c r="N194" s="72"/>
      <c r="O194" s="73"/>
      <c r="P194" s="73"/>
      <c r="Q194" s="74"/>
      <c r="R194" s="72"/>
      <c r="S194" s="73"/>
      <c r="T194" s="73"/>
      <c r="U194" s="74"/>
      <c r="V194" s="72">
        <v>1</v>
      </c>
      <c r="W194" s="73">
        <v>2</v>
      </c>
      <c r="X194" s="73" t="s">
        <v>28</v>
      </c>
      <c r="Y194" s="74">
        <v>4</v>
      </c>
      <c r="Z194" s="72"/>
      <c r="AA194" s="73"/>
      <c r="AB194" s="73"/>
      <c r="AC194" s="74"/>
      <c r="AD194" s="94" t="s">
        <v>43</v>
      </c>
      <c r="AE194" s="75" t="s">
        <v>111</v>
      </c>
    </row>
    <row r="195" spans="1:31" ht="15.75" thickBot="1" x14ac:dyDescent="0.3">
      <c r="A195" s="56"/>
      <c r="B195" s="57"/>
      <c r="C195" s="58" t="s">
        <v>29</v>
      </c>
      <c r="D195" s="178"/>
      <c r="E195" s="57"/>
      <c r="F195" s="105">
        <f>SUM(F193:F194)</f>
        <v>0</v>
      </c>
      <c r="G195" s="91">
        <f>SUM(G193:G194)</f>
        <v>0</v>
      </c>
      <c r="H195" s="60"/>
      <c r="I195" s="109">
        <f>SUM(I193:I194)</f>
        <v>0</v>
      </c>
      <c r="J195" s="105">
        <f>SUM(J193:J194)</f>
        <v>0</v>
      </c>
      <c r="K195" s="60">
        <f>SUM(K193:K194)</f>
        <v>0</v>
      </c>
      <c r="L195" s="106"/>
      <c r="M195" s="61">
        <f>SUM(M193:M194)</f>
        <v>0</v>
      </c>
      <c r="N195" s="105">
        <f>SUM(N193:N194)</f>
        <v>0</v>
      </c>
      <c r="O195" s="91">
        <f>SUM(O193:O194)</f>
        <v>0</v>
      </c>
      <c r="P195" s="91"/>
      <c r="Q195" s="61">
        <f>SUM(Q193:Q194)</f>
        <v>0</v>
      </c>
      <c r="R195" s="105">
        <f>SUM(R192:R194)</f>
        <v>1</v>
      </c>
      <c r="S195" s="60">
        <f>SUM(S192:S194)</f>
        <v>1</v>
      </c>
      <c r="T195" s="106"/>
      <c r="U195" s="61">
        <f>SUM(U192:U194)</f>
        <v>4</v>
      </c>
      <c r="V195" s="105">
        <f>SUM(V193:V194)</f>
        <v>2</v>
      </c>
      <c r="W195" s="91">
        <f>SUM(W193:W194)</f>
        <v>4</v>
      </c>
      <c r="X195" s="91"/>
      <c r="Y195" s="61">
        <f>SUM(Y193:Y194)</f>
        <v>8</v>
      </c>
      <c r="Z195" s="87">
        <f>SUM(Z193:Z194)</f>
        <v>0</v>
      </c>
      <c r="AA195" s="88">
        <f>SUM(AA193:AA194)</f>
        <v>0</v>
      </c>
      <c r="AB195" s="88"/>
      <c r="AC195" s="89">
        <f>SUM(AC193:AC194)</f>
        <v>0</v>
      </c>
      <c r="AD195" s="101"/>
      <c r="AE195" s="59"/>
    </row>
    <row r="196" spans="1:31" ht="15.75" thickBot="1" x14ac:dyDescent="0.3">
      <c r="A196" s="56"/>
      <c r="B196" s="57"/>
      <c r="C196" s="58" t="s">
        <v>227</v>
      </c>
      <c r="D196" s="178"/>
      <c r="E196" s="57"/>
      <c r="F196" s="57">
        <f>SUM(F182)</f>
        <v>0</v>
      </c>
      <c r="G196" s="91">
        <f>SUM(F196)</f>
        <v>0</v>
      </c>
      <c r="H196" s="60"/>
      <c r="I196" s="61">
        <f>SUM(I183,I189,I195)</f>
        <v>0</v>
      </c>
      <c r="J196" s="57">
        <f>SUM(I196)</f>
        <v>0</v>
      </c>
      <c r="K196" s="60">
        <f>SUM(J196)</f>
        <v>0</v>
      </c>
      <c r="L196" s="90"/>
      <c r="M196" s="61">
        <f>SUM(M183,M189,M195)</f>
        <v>0</v>
      </c>
      <c r="N196" s="57">
        <f>SUM(M196)</f>
        <v>0</v>
      </c>
      <c r="O196" s="91">
        <f>SUM(N196)</f>
        <v>0</v>
      </c>
      <c r="P196" s="91"/>
      <c r="Q196" s="61">
        <f>SUM(Q183,Q189,Q195)</f>
        <v>0</v>
      </c>
      <c r="R196" s="57">
        <f>SUM(R194:R195)</f>
        <v>1</v>
      </c>
      <c r="S196" s="60">
        <f>SUM(S194:S195)</f>
        <v>1</v>
      </c>
      <c r="T196" s="90"/>
      <c r="U196" s="61">
        <f>SUM(U185,U190,U195)</f>
        <v>7</v>
      </c>
      <c r="V196" s="57">
        <f>SUM(V195)</f>
        <v>2</v>
      </c>
      <c r="W196" s="91">
        <f>SUM(W195,W194)</f>
        <v>6</v>
      </c>
      <c r="X196" s="91"/>
      <c r="Y196" s="61">
        <f>SUM(Y185,Y190,Y195)</f>
        <v>26</v>
      </c>
      <c r="Z196" s="56">
        <f>SUM(Z194:Z195)</f>
        <v>0</v>
      </c>
      <c r="AA196" s="60">
        <f>SUM(Z196)</f>
        <v>0</v>
      </c>
      <c r="AB196" s="60"/>
      <c r="AC196" s="61">
        <f>SUM(AC185,AC190,AC195)</f>
        <v>0</v>
      </c>
      <c r="AD196" s="101"/>
      <c r="AE196" s="59"/>
    </row>
    <row r="197" spans="1:31" ht="27" customHeight="1" thickBot="1" x14ac:dyDescent="0.3">
      <c r="A197" s="217" t="s">
        <v>138</v>
      </c>
      <c r="B197" s="206"/>
      <c r="C197" s="206"/>
      <c r="D197" s="206"/>
      <c r="E197" s="206"/>
      <c r="F197" s="206"/>
      <c r="G197" s="206"/>
      <c r="H197" s="206"/>
      <c r="I197" s="206"/>
      <c r="J197" s="206"/>
      <c r="K197" s="206"/>
      <c r="L197" s="206"/>
      <c r="M197" s="206"/>
      <c r="N197" s="206"/>
      <c r="O197" s="206"/>
      <c r="P197" s="206"/>
      <c r="Q197" s="206"/>
      <c r="R197" s="206"/>
      <c r="S197" s="206"/>
      <c r="T197" s="206"/>
      <c r="U197" s="206"/>
      <c r="V197" s="206"/>
      <c r="W197" s="206"/>
      <c r="X197" s="206"/>
      <c r="Y197" s="206"/>
      <c r="Z197" s="206"/>
      <c r="AA197" s="206"/>
      <c r="AB197" s="206"/>
      <c r="AC197" s="206"/>
      <c r="AD197" s="206"/>
      <c r="AE197" s="207"/>
    </row>
    <row r="198" spans="1:31" x14ac:dyDescent="0.25">
      <c r="A198" s="194" t="s">
        <v>7</v>
      </c>
      <c r="B198" s="194" t="s">
        <v>7</v>
      </c>
      <c r="C198" s="194" t="s">
        <v>8</v>
      </c>
      <c r="D198" s="155"/>
      <c r="E198" s="201" t="s">
        <v>9</v>
      </c>
      <c r="F198" s="202" t="s">
        <v>10</v>
      </c>
      <c r="G198" s="214"/>
      <c r="H198" s="214"/>
      <c r="I198" s="215"/>
      <c r="J198" s="202" t="s">
        <v>11</v>
      </c>
      <c r="K198" s="214"/>
      <c r="L198" s="214"/>
      <c r="M198" s="215"/>
      <c r="N198" s="202" t="s">
        <v>12</v>
      </c>
      <c r="O198" s="214"/>
      <c r="P198" s="214"/>
      <c r="Q198" s="215"/>
      <c r="R198" s="202" t="s">
        <v>13</v>
      </c>
      <c r="S198" s="214"/>
      <c r="T198" s="214"/>
      <c r="U198" s="215"/>
      <c r="V198" s="202" t="s">
        <v>14</v>
      </c>
      <c r="W198" s="214"/>
      <c r="X198" s="214"/>
      <c r="Y198" s="215"/>
      <c r="Z198" s="202" t="s">
        <v>15</v>
      </c>
      <c r="AA198" s="214"/>
      <c r="AB198" s="214"/>
      <c r="AC198" s="215"/>
      <c r="AD198" s="194" t="s">
        <v>16</v>
      </c>
      <c r="AE198" s="194" t="s">
        <v>17</v>
      </c>
    </row>
    <row r="199" spans="1:31" x14ac:dyDescent="0.25">
      <c r="A199" s="197"/>
      <c r="B199" s="197"/>
      <c r="C199" s="197"/>
      <c r="D199" s="156"/>
      <c r="E199" s="224"/>
      <c r="F199" s="212" t="s">
        <v>18</v>
      </c>
      <c r="G199" s="216"/>
      <c r="H199" s="24" t="s">
        <v>19</v>
      </c>
      <c r="I199" s="25" t="s">
        <v>20</v>
      </c>
      <c r="J199" s="212" t="s">
        <v>18</v>
      </c>
      <c r="K199" s="216"/>
      <c r="L199" s="24" t="s">
        <v>19</v>
      </c>
      <c r="M199" s="25" t="s">
        <v>20</v>
      </c>
      <c r="N199" s="212" t="s">
        <v>18</v>
      </c>
      <c r="O199" s="216"/>
      <c r="P199" s="24" t="s">
        <v>19</v>
      </c>
      <c r="Q199" s="25" t="s">
        <v>20</v>
      </c>
      <c r="R199" s="212" t="s">
        <v>18</v>
      </c>
      <c r="S199" s="216"/>
      <c r="T199" s="24" t="s">
        <v>19</v>
      </c>
      <c r="U199" s="25" t="s">
        <v>20</v>
      </c>
      <c r="V199" s="212" t="s">
        <v>18</v>
      </c>
      <c r="W199" s="216"/>
      <c r="X199" s="24" t="s">
        <v>19</v>
      </c>
      <c r="Y199" s="25" t="s">
        <v>20</v>
      </c>
      <c r="Z199" s="212" t="s">
        <v>18</v>
      </c>
      <c r="AA199" s="216"/>
      <c r="AB199" s="24" t="s">
        <v>19</v>
      </c>
      <c r="AC199" s="25" t="s">
        <v>20</v>
      </c>
      <c r="AD199" s="197"/>
      <c r="AE199" s="197"/>
    </row>
    <row r="200" spans="1:31" ht="15.75" thickBot="1" x14ac:dyDescent="0.3">
      <c r="A200" s="197"/>
      <c r="B200" s="198"/>
      <c r="C200" s="198"/>
      <c r="D200" s="157"/>
      <c r="E200" s="225"/>
      <c r="F200" s="26" t="s">
        <v>21</v>
      </c>
      <c r="G200" s="27" t="s">
        <v>22</v>
      </c>
      <c r="H200" s="27"/>
      <c r="I200" s="28"/>
      <c r="J200" s="26" t="s">
        <v>21</v>
      </c>
      <c r="K200" s="27" t="s">
        <v>22</v>
      </c>
      <c r="L200" s="27"/>
      <c r="M200" s="28"/>
      <c r="N200" s="26" t="s">
        <v>21</v>
      </c>
      <c r="O200" s="27" t="s">
        <v>22</v>
      </c>
      <c r="P200" s="27"/>
      <c r="Q200" s="28"/>
      <c r="R200" s="26" t="s">
        <v>21</v>
      </c>
      <c r="S200" s="27" t="s">
        <v>22</v>
      </c>
      <c r="T200" s="27"/>
      <c r="U200" s="28"/>
      <c r="V200" s="26" t="s">
        <v>21</v>
      </c>
      <c r="W200" s="27" t="s">
        <v>22</v>
      </c>
      <c r="X200" s="27"/>
      <c r="Y200" s="28"/>
      <c r="Z200" s="26" t="s">
        <v>21</v>
      </c>
      <c r="AA200" s="27" t="s">
        <v>22</v>
      </c>
      <c r="AB200" s="27"/>
      <c r="AC200" s="28"/>
      <c r="AD200" s="198"/>
      <c r="AE200" s="198"/>
    </row>
    <row r="201" spans="1:31" x14ac:dyDescent="0.25">
      <c r="A201" s="69"/>
      <c r="B201" s="77" t="s">
        <v>303</v>
      </c>
      <c r="C201" s="136" t="s">
        <v>186</v>
      </c>
      <c r="D201" s="136" t="s">
        <v>416</v>
      </c>
      <c r="E201" s="51"/>
      <c r="F201" s="52">
        <v>0</v>
      </c>
      <c r="G201" s="53">
        <v>2</v>
      </c>
      <c r="H201" s="53" t="s">
        <v>28</v>
      </c>
      <c r="I201" s="54">
        <v>3</v>
      </c>
      <c r="J201" s="52"/>
      <c r="K201" s="53"/>
      <c r="L201" s="53"/>
      <c r="M201" s="54"/>
      <c r="N201" s="52"/>
      <c r="O201" s="53"/>
      <c r="P201" s="53"/>
      <c r="Q201" s="54"/>
      <c r="R201" s="137"/>
      <c r="S201" s="138"/>
      <c r="T201" s="138"/>
      <c r="U201" s="139"/>
      <c r="V201" s="52"/>
      <c r="W201" s="53"/>
      <c r="X201" s="53"/>
      <c r="Y201" s="54"/>
      <c r="Z201" s="52"/>
      <c r="AA201" s="53"/>
      <c r="AB201" s="53"/>
      <c r="AC201" s="54"/>
      <c r="AD201" s="82" t="s">
        <v>43</v>
      </c>
      <c r="AE201" s="140" t="s">
        <v>45</v>
      </c>
    </row>
    <row r="202" spans="1:31" x14ac:dyDescent="0.25">
      <c r="A202" s="69"/>
      <c r="B202" s="77" t="s">
        <v>304</v>
      </c>
      <c r="C202" s="95" t="s">
        <v>60</v>
      </c>
      <c r="D202" s="95" t="s">
        <v>417</v>
      </c>
      <c r="E202" s="51"/>
      <c r="F202" s="52"/>
      <c r="G202" s="53"/>
      <c r="H202" s="53"/>
      <c r="I202" s="54"/>
      <c r="J202" s="52"/>
      <c r="K202" s="53"/>
      <c r="L202" s="53"/>
      <c r="M202" s="54"/>
      <c r="N202" s="52">
        <v>0</v>
      </c>
      <c r="O202" s="53">
        <v>3</v>
      </c>
      <c r="P202" s="53" t="s">
        <v>28</v>
      </c>
      <c r="Q202" s="54">
        <v>3</v>
      </c>
      <c r="R202" s="52">
        <v>0</v>
      </c>
      <c r="S202" s="53">
        <v>3</v>
      </c>
      <c r="T202" s="53" t="s">
        <v>28</v>
      </c>
      <c r="U202" s="54">
        <v>3</v>
      </c>
      <c r="V202" s="52">
        <v>0</v>
      </c>
      <c r="W202" s="53">
        <v>3</v>
      </c>
      <c r="X202" s="53" t="s">
        <v>28</v>
      </c>
      <c r="Y202" s="54">
        <v>3</v>
      </c>
      <c r="Z202" s="52">
        <v>0</v>
      </c>
      <c r="AA202" s="53">
        <v>3</v>
      </c>
      <c r="AB202" s="53" t="s">
        <v>28</v>
      </c>
      <c r="AC202" s="54">
        <v>3</v>
      </c>
      <c r="AD202" s="82" t="s">
        <v>51</v>
      </c>
      <c r="AE202" s="83" t="s">
        <v>36</v>
      </c>
    </row>
    <row r="203" spans="1:31" x14ac:dyDescent="0.25">
      <c r="A203" s="69"/>
      <c r="B203" s="77" t="s">
        <v>305</v>
      </c>
      <c r="C203" s="136" t="s">
        <v>61</v>
      </c>
      <c r="D203" s="136" t="s">
        <v>418</v>
      </c>
      <c r="E203" s="51"/>
      <c r="F203" s="52">
        <v>0</v>
      </c>
      <c r="G203" s="53">
        <v>6</v>
      </c>
      <c r="H203" s="53" t="s">
        <v>28</v>
      </c>
      <c r="I203" s="54">
        <v>0</v>
      </c>
      <c r="J203" s="52"/>
      <c r="K203" s="53"/>
      <c r="L203" s="53"/>
      <c r="M203" s="54"/>
      <c r="N203" s="52"/>
      <c r="O203" s="53"/>
      <c r="P203" s="53"/>
      <c r="Q203" s="54"/>
      <c r="R203" s="137"/>
      <c r="S203" s="138"/>
      <c r="T203" s="138"/>
      <c r="U203" s="139"/>
      <c r="V203" s="52"/>
      <c r="W203" s="53"/>
      <c r="X203" s="53"/>
      <c r="Y203" s="54"/>
      <c r="Z203" s="52"/>
      <c r="AA203" s="53"/>
      <c r="AB203" s="53"/>
      <c r="AC203" s="54"/>
      <c r="AD203" s="82" t="s">
        <v>52</v>
      </c>
      <c r="AE203" s="140" t="s">
        <v>192</v>
      </c>
    </row>
    <row r="204" spans="1:31" x14ac:dyDescent="0.25">
      <c r="A204" s="69"/>
      <c r="B204" s="77" t="s">
        <v>306</v>
      </c>
      <c r="C204" s="136" t="s">
        <v>62</v>
      </c>
      <c r="D204" s="136" t="s">
        <v>419</v>
      </c>
      <c r="E204" s="51"/>
      <c r="F204" s="52"/>
      <c r="G204" s="53"/>
      <c r="H204" s="53"/>
      <c r="I204" s="54"/>
      <c r="J204" s="52"/>
      <c r="K204" s="53"/>
      <c r="L204" s="53"/>
      <c r="M204" s="54"/>
      <c r="N204" s="52"/>
      <c r="O204" s="53"/>
      <c r="P204" s="53"/>
      <c r="Q204" s="54"/>
      <c r="R204" s="52">
        <v>0</v>
      </c>
      <c r="S204" s="53">
        <v>4</v>
      </c>
      <c r="T204" s="53" t="s">
        <v>28</v>
      </c>
      <c r="U204" s="54">
        <v>0</v>
      </c>
      <c r="V204" s="52"/>
      <c r="W204" s="53"/>
      <c r="X204" s="53"/>
      <c r="Y204" s="54"/>
      <c r="Z204" s="52"/>
      <c r="AA204" s="53"/>
      <c r="AB204" s="53"/>
      <c r="AC204" s="54"/>
      <c r="AD204" s="82" t="s">
        <v>52</v>
      </c>
      <c r="AE204" s="140" t="s">
        <v>63</v>
      </c>
    </row>
    <row r="205" spans="1:31" ht="25.5" x14ac:dyDescent="0.25">
      <c r="A205" s="69"/>
      <c r="B205" s="77" t="s">
        <v>307</v>
      </c>
      <c r="C205" s="136" t="s">
        <v>197</v>
      </c>
      <c r="D205" s="136" t="s">
        <v>420</v>
      </c>
      <c r="E205" s="51"/>
      <c r="F205" s="52">
        <v>0</v>
      </c>
      <c r="G205" s="53">
        <v>1</v>
      </c>
      <c r="H205" s="53" t="s">
        <v>28</v>
      </c>
      <c r="I205" s="54">
        <v>1</v>
      </c>
      <c r="J205" s="52">
        <v>0</v>
      </c>
      <c r="K205" s="53">
        <v>1</v>
      </c>
      <c r="L205" s="53" t="s">
        <v>28</v>
      </c>
      <c r="M205" s="54">
        <v>1</v>
      </c>
      <c r="N205" s="52">
        <v>0</v>
      </c>
      <c r="O205" s="53">
        <v>1</v>
      </c>
      <c r="P205" s="53" t="s">
        <v>28</v>
      </c>
      <c r="Q205" s="54">
        <v>1</v>
      </c>
      <c r="R205" s="52">
        <v>0</v>
      </c>
      <c r="S205" s="53">
        <v>1</v>
      </c>
      <c r="T205" s="53" t="s">
        <v>28</v>
      </c>
      <c r="U205" s="54">
        <v>1</v>
      </c>
      <c r="V205" s="52">
        <v>0</v>
      </c>
      <c r="W205" s="53">
        <v>1</v>
      </c>
      <c r="X205" s="53" t="s">
        <v>28</v>
      </c>
      <c r="Y205" s="54">
        <v>1</v>
      </c>
      <c r="Z205" s="52">
        <v>0</v>
      </c>
      <c r="AA205" s="53">
        <v>1</v>
      </c>
      <c r="AB205" s="53" t="s">
        <v>28</v>
      </c>
      <c r="AC205" s="54">
        <v>1</v>
      </c>
      <c r="AD205" s="146" t="s">
        <v>38</v>
      </c>
      <c r="AE205" s="140" t="s">
        <v>42</v>
      </c>
    </row>
    <row r="206" spans="1:31" ht="25.5" x14ac:dyDescent="0.25">
      <c r="A206" s="69"/>
      <c r="B206" s="77" t="s">
        <v>308</v>
      </c>
      <c r="C206" s="136" t="s">
        <v>198</v>
      </c>
      <c r="D206" s="136" t="s">
        <v>421</v>
      </c>
      <c r="E206" s="51" t="s">
        <v>197</v>
      </c>
      <c r="F206" s="52"/>
      <c r="G206" s="53"/>
      <c r="H206" s="53"/>
      <c r="I206" s="54"/>
      <c r="J206" s="52">
        <v>0</v>
      </c>
      <c r="K206" s="53">
        <v>1</v>
      </c>
      <c r="L206" s="53" t="s">
        <v>28</v>
      </c>
      <c r="M206" s="54">
        <v>1</v>
      </c>
      <c r="N206" s="52">
        <v>0</v>
      </c>
      <c r="O206" s="53">
        <v>1</v>
      </c>
      <c r="P206" s="53" t="s">
        <v>28</v>
      </c>
      <c r="Q206" s="54">
        <v>1</v>
      </c>
      <c r="R206" s="52">
        <v>0</v>
      </c>
      <c r="S206" s="53">
        <v>1</v>
      </c>
      <c r="T206" s="53" t="s">
        <v>28</v>
      </c>
      <c r="U206" s="54">
        <v>1</v>
      </c>
      <c r="V206" s="52">
        <v>0</v>
      </c>
      <c r="W206" s="53">
        <v>1</v>
      </c>
      <c r="X206" s="53" t="s">
        <v>28</v>
      </c>
      <c r="Y206" s="54">
        <v>1</v>
      </c>
      <c r="Z206" s="52">
        <v>0</v>
      </c>
      <c r="AA206" s="53">
        <v>1</v>
      </c>
      <c r="AB206" s="53" t="s">
        <v>28</v>
      </c>
      <c r="AC206" s="54">
        <v>1</v>
      </c>
      <c r="AD206" s="146" t="s">
        <v>38</v>
      </c>
      <c r="AE206" s="140" t="s">
        <v>42</v>
      </c>
    </row>
    <row r="207" spans="1:31" ht="25.5" x14ac:dyDescent="0.25">
      <c r="A207" s="69"/>
      <c r="B207" s="77" t="s">
        <v>309</v>
      </c>
      <c r="C207" s="136" t="s">
        <v>199</v>
      </c>
      <c r="D207" s="136" t="s">
        <v>422</v>
      </c>
      <c r="E207" s="51" t="s">
        <v>198</v>
      </c>
      <c r="F207" s="52"/>
      <c r="G207" s="53"/>
      <c r="H207" s="53"/>
      <c r="I207" s="54"/>
      <c r="J207" s="52"/>
      <c r="K207" s="53"/>
      <c r="L207" s="53"/>
      <c r="M207" s="54"/>
      <c r="N207" s="52">
        <v>0</v>
      </c>
      <c r="O207" s="53">
        <v>1</v>
      </c>
      <c r="P207" s="53" t="s">
        <v>28</v>
      </c>
      <c r="Q207" s="54">
        <v>1</v>
      </c>
      <c r="R207" s="52">
        <v>0</v>
      </c>
      <c r="S207" s="53">
        <v>1</v>
      </c>
      <c r="T207" s="53" t="s">
        <v>28</v>
      </c>
      <c r="U207" s="54">
        <v>1</v>
      </c>
      <c r="V207" s="52">
        <v>0</v>
      </c>
      <c r="W207" s="53">
        <v>1</v>
      </c>
      <c r="X207" s="53" t="s">
        <v>28</v>
      </c>
      <c r="Y207" s="54">
        <v>1</v>
      </c>
      <c r="Z207" s="52">
        <v>0</v>
      </c>
      <c r="AA207" s="53">
        <v>1</v>
      </c>
      <c r="AB207" s="53" t="s">
        <v>28</v>
      </c>
      <c r="AC207" s="54">
        <v>1</v>
      </c>
      <c r="AD207" s="146" t="s">
        <v>38</v>
      </c>
      <c r="AE207" s="83" t="s">
        <v>42</v>
      </c>
    </row>
    <row r="208" spans="1:31" ht="25.5" x14ac:dyDescent="0.25">
      <c r="A208" s="69"/>
      <c r="B208" s="77" t="s">
        <v>310</v>
      </c>
      <c r="C208" s="136" t="s">
        <v>179</v>
      </c>
      <c r="D208" s="136" t="s">
        <v>423</v>
      </c>
      <c r="E208" s="51"/>
      <c r="F208" s="72"/>
      <c r="G208" s="53"/>
      <c r="H208" s="53"/>
      <c r="I208" s="54"/>
      <c r="J208" s="52">
        <v>1</v>
      </c>
      <c r="K208" s="53">
        <v>1</v>
      </c>
      <c r="L208" s="53" t="s">
        <v>28</v>
      </c>
      <c r="M208" s="74">
        <v>2</v>
      </c>
      <c r="N208" s="72">
        <v>1</v>
      </c>
      <c r="O208" s="53">
        <v>1</v>
      </c>
      <c r="P208" s="53" t="s">
        <v>28</v>
      </c>
      <c r="Q208" s="54">
        <v>2</v>
      </c>
      <c r="R208" s="52">
        <v>1</v>
      </c>
      <c r="S208" s="53">
        <v>1</v>
      </c>
      <c r="T208" s="53" t="s">
        <v>28</v>
      </c>
      <c r="U208" s="74">
        <v>2</v>
      </c>
      <c r="V208" s="52">
        <v>1</v>
      </c>
      <c r="W208" s="53">
        <v>1</v>
      </c>
      <c r="X208" s="53" t="s">
        <v>28</v>
      </c>
      <c r="Y208" s="54">
        <v>2</v>
      </c>
      <c r="Z208" s="52">
        <v>1</v>
      </c>
      <c r="AA208" s="53">
        <v>1</v>
      </c>
      <c r="AB208" s="53" t="s">
        <v>28</v>
      </c>
      <c r="AC208" s="54">
        <v>2</v>
      </c>
      <c r="AD208" s="146" t="s">
        <v>38</v>
      </c>
      <c r="AE208" s="140" t="s">
        <v>122</v>
      </c>
    </row>
    <row r="209" spans="1:31" x14ac:dyDescent="0.25">
      <c r="A209" s="69"/>
      <c r="B209" s="77" t="s">
        <v>311</v>
      </c>
      <c r="C209" s="141" t="s">
        <v>187</v>
      </c>
      <c r="D209" s="141" t="s">
        <v>424</v>
      </c>
      <c r="E209" s="86"/>
      <c r="F209" s="52"/>
      <c r="G209" s="53"/>
      <c r="H209" s="53"/>
      <c r="I209" s="54"/>
      <c r="J209" s="52">
        <v>0</v>
      </c>
      <c r="K209" s="53">
        <v>2</v>
      </c>
      <c r="L209" s="53" t="s">
        <v>28</v>
      </c>
      <c r="M209" s="54">
        <v>3</v>
      </c>
      <c r="N209" s="52"/>
      <c r="O209" s="53"/>
      <c r="P209" s="53"/>
      <c r="Q209" s="54"/>
      <c r="R209" s="52">
        <v>0</v>
      </c>
      <c r="S209" s="53">
        <v>2</v>
      </c>
      <c r="T209" s="53" t="s">
        <v>28</v>
      </c>
      <c r="U209" s="54">
        <v>3</v>
      </c>
      <c r="V209" s="52"/>
      <c r="W209" s="53"/>
      <c r="X209" s="53"/>
      <c r="Y209" s="54"/>
      <c r="Z209" s="52"/>
      <c r="AA209" s="53"/>
      <c r="AB209" s="53"/>
      <c r="AC209" s="54"/>
      <c r="AD209" s="82" t="s">
        <v>43</v>
      </c>
      <c r="AE209" s="140" t="s">
        <v>74</v>
      </c>
    </row>
    <row r="210" spans="1:31" x14ac:dyDescent="0.25">
      <c r="A210" s="69"/>
      <c r="B210" s="77" t="s">
        <v>312</v>
      </c>
      <c r="C210" s="142" t="s">
        <v>188</v>
      </c>
      <c r="D210" s="180" t="s">
        <v>425</v>
      </c>
      <c r="E210" s="42" t="s">
        <v>187</v>
      </c>
      <c r="F210" s="114"/>
      <c r="G210" s="115"/>
      <c r="H210" s="115"/>
      <c r="I210" s="118"/>
      <c r="J210" s="52"/>
      <c r="K210" s="53"/>
      <c r="L210" s="53"/>
      <c r="M210" s="54"/>
      <c r="N210" s="52">
        <v>0</v>
      </c>
      <c r="O210" s="53">
        <v>2</v>
      </c>
      <c r="P210" s="53" t="s">
        <v>28</v>
      </c>
      <c r="Q210" s="54">
        <v>3</v>
      </c>
      <c r="R210" s="52"/>
      <c r="S210" s="53"/>
      <c r="T210" s="53"/>
      <c r="U210" s="54"/>
      <c r="V210" s="52">
        <v>0</v>
      </c>
      <c r="W210" s="53">
        <v>2</v>
      </c>
      <c r="X210" s="53" t="s">
        <v>28</v>
      </c>
      <c r="Y210" s="54">
        <v>3</v>
      </c>
      <c r="Z210" s="52"/>
      <c r="AA210" s="53"/>
      <c r="AB210" s="53"/>
      <c r="AC210" s="54"/>
      <c r="AD210" s="97" t="s">
        <v>43</v>
      </c>
      <c r="AE210" s="140" t="s">
        <v>74</v>
      </c>
    </row>
    <row r="211" spans="1:31" x14ac:dyDescent="0.25">
      <c r="A211" s="69"/>
      <c r="B211" s="77" t="s">
        <v>313</v>
      </c>
      <c r="C211" s="141" t="s">
        <v>72</v>
      </c>
      <c r="D211" s="141" t="s">
        <v>426</v>
      </c>
      <c r="E211" s="144"/>
      <c r="F211" s="52"/>
      <c r="G211" s="53"/>
      <c r="H211" s="53"/>
      <c r="I211" s="54"/>
      <c r="J211" s="52">
        <v>0</v>
      </c>
      <c r="K211" s="53">
        <v>3</v>
      </c>
      <c r="L211" s="53" t="s">
        <v>28</v>
      </c>
      <c r="M211" s="54">
        <v>3</v>
      </c>
      <c r="N211" s="52"/>
      <c r="O211" s="53"/>
      <c r="P211" s="53"/>
      <c r="Q211" s="54"/>
      <c r="R211" s="52">
        <v>0</v>
      </c>
      <c r="S211" s="53">
        <v>3</v>
      </c>
      <c r="T211" s="53" t="s">
        <v>28</v>
      </c>
      <c r="U211" s="54">
        <v>3</v>
      </c>
      <c r="V211" s="52"/>
      <c r="W211" s="53"/>
      <c r="X211" s="53"/>
      <c r="Y211" s="54"/>
      <c r="Z211" s="52">
        <v>0</v>
      </c>
      <c r="AA211" s="53">
        <v>3</v>
      </c>
      <c r="AB211" s="53" t="s">
        <v>28</v>
      </c>
      <c r="AC211" s="54">
        <v>3</v>
      </c>
      <c r="AD211" s="97" t="s">
        <v>49</v>
      </c>
      <c r="AE211" s="140" t="s">
        <v>180</v>
      </c>
    </row>
    <row r="212" spans="1:31" x14ac:dyDescent="0.25">
      <c r="A212" s="69"/>
      <c r="B212" s="77" t="s">
        <v>314</v>
      </c>
      <c r="C212" s="141" t="s">
        <v>73</v>
      </c>
      <c r="D212" s="102" t="s">
        <v>427</v>
      </c>
      <c r="E212" s="78"/>
      <c r="F212" s="93"/>
      <c r="G212" s="45"/>
      <c r="H212" s="45"/>
      <c r="I212" s="47"/>
      <c r="J212" s="52">
        <v>0</v>
      </c>
      <c r="K212" s="53">
        <v>3</v>
      </c>
      <c r="L212" s="53" t="s">
        <v>28</v>
      </c>
      <c r="M212" s="54">
        <v>3</v>
      </c>
      <c r="N212" s="93"/>
      <c r="O212" s="45"/>
      <c r="P212" s="45"/>
      <c r="Q212" s="47"/>
      <c r="R212" s="52">
        <v>0</v>
      </c>
      <c r="S212" s="53">
        <v>3</v>
      </c>
      <c r="T212" s="53" t="s">
        <v>28</v>
      </c>
      <c r="U212" s="54">
        <v>3</v>
      </c>
      <c r="V212" s="93"/>
      <c r="W212" s="45"/>
      <c r="X212" s="45"/>
      <c r="Y212" s="47"/>
      <c r="Z212" s="52">
        <v>0</v>
      </c>
      <c r="AA212" s="53">
        <v>3</v>
      </c>
      <c r="AB212" s="53" t="s">
        <v>28</v>
      </c>
      <c r="AC212" s="54">
        <v>3</v>
      </c>
      <c r="AD212" s="97" t="s">
        <v>49</v>
      </c>
      <c r="AE212" s="140" t="s">
        <v>180</v>
      </c>
    </row>
    <row r="213" spans="1:31" x14ac:dyDescent="0.25">
      <c r="A213" s="69"/>
      <c r="B213" s="77" t="s">
        <v>315</v>
      </c>
      <c r="C213" s="142" t="s">
        <v>83</v>
      </c>
      <c r="D213" s="142" t="s">
        <v>428</v>
      </c>
      <c r="E213" s="143"/>
      <c r="F213" s="52">
        <v>0</v>
      </c>
      <c r="G213" s="53">
        <v>2</v>
      </c>
      <c r="H213" s="53" t="s">
        <v>28</v>
      </c>
      <c r="I213" s="54">
        <v>2</v>
      </c>
      <c r="J213" s="52">
        <v>0</v>
      </c>
      <c r="K213" s="53">
        <v>2</v>
      </c>
      <c r="L213" s="53" t="s">
        <v>28</v>
      </c>
      <c r="M213" s="54">
        <v>2</v>
      </c>
      <c r="N213" s="52">
        <v>0</v>
      </c>
      <c r="O213" s="53">
        <v>2</v>
      </c>
      <c r="P213" s="53" t="s">
        <v>28</v>
      </c>
      <c r="Q213" s="54">
        <v>2</v>
      </c>
      <c r="R213" s="52">
        <v>0</v>
      </c>
      <c r="S213" s="53">
        <v>2</v>
      </c>
      <c r="T213" s="53" t="s">
        <v>28</v>
      </c>
      <c r="U213" s="54">
        <v>2</v>
      </c>
      <c r="V213" s="52">
        <v>0</v>
      </c>
      <c r="W213" s="53">
        <v>2</v>
      </c>
      <c r="X213" s="53" t="s">
        <v>28</v>
      </c>
      <c r="Y213" s="54">
        <v>2</v>
      </c>
      <c r="Z213" s="52">
        <v>0</v>
      </c>
      <c r="AA213" s="53">
        <v>2</v>
      </c>
      <c r="AB213" s="53" t="s">
        <v>28</v>
      </c>
      <c r="AC213" s="54">
        <v>2</v>
      </c>
      <c r="AD213" s="97" t="s">
        <v>49</v>
      </c>
      <c r="AE213" s="140" t="s">
        <v>50</v>
      </c>
    </row>
    <row r="214" spans="1:31" x14ac:dyDescent="0.25">
      <c r="A214" s="69"/>
      <c r="B214" s="77" t="s">
        <v>316</v>
      </c>
      <c r="C214" s="141" t="s">
        <v>84</v>
      </c>
      <c r="D214" s="141" t="s">
        <v>429</v>
      </c>
      <c r="E214" s="51"/>
      <c r="F214" s="52">
        <v>0</v>
      </c>
      <c r="G214" s="53">
        <v>2</v>
      </c>
      <c r="H214" s="53" t="s">
        <v>28</v>
      </c>
      <c r="I214" s="54">
        <v>2</v>
      </c>
      <c r="J214" s="52">
        <v>0</v>
      </c>
      <c r="K214" s="53">
        <v>2</v>
      </c>
      <c r="L214" s="53" t="s">
        <v>28</v>
      </c>
      <c r="M214" s="54">
        <v>2</v>
      </c>
      <c r="N214" s="52">
        <v>0</v>
      </c>
      <c r="O214" s="53">
        <v>2</v>
      </c>
      <c r="P214" s="53" t="s">
        <v>28</v>
      </c>
      <c r="Q214" s="54">
        <v>2</v>
      </c>
      <c r="R214" s="52">
        <v>0</v>
      </c>
      <c r="S214" s="53">
        <v>2</v>
      </c>
      <c r="T214" s="53" t="s">
        <v>28</v>
      </c>
      <c r="U214" s="54">
        <v>2</v>
      </c>
      <c r="V214" s="52">
        <v>0</v>
      </c>
      <c r="W214" s="53">
        <v>2</v>
      </c>
      <c r="X214" s="53" t="s">
        <v>28</v>
      </c>
      <c r="Y214" s="54">
        <v>2</v>
      </c>
      <c r="Z214" s="52">
        <v>0</v>
      </c>
      <c r="AA214" s="53">
        <v>2</v>
      </c>
      <c r="AB214" s="53" t="s">
        <v>28</v>
      </c>
      <c r="AC214" s="54">
        <v>2</v>
      </c>
      <c r="AD214" s="97" t="s">
        <v>49</v>
      </c>
      <c r="AE214" s="140" t="s">
        <v>50</v>
      </c>
    </row>
    <row r="215" spans="1:31" x14ac:dyDescent="0.25">
      <c r="A215" s="69"/>
      <c r="B215" s="77" t="s">
        <v>317</v>
      </c>
      <c r="C215" s="136" t="s">
        <v>85</v>
      </c>
      <c r="D215" s="136" t="s">
        <v>430</v>
      </c>
      <c r="E215" s="51"/>
      <c r="F215" s="52">
        <v>0</v>
      </c>
      <c r="G215" s="53">
        <v>2</v>
      </c>
      <c r="H215" s="53" t="s">
        <v>28</v>
      </c>
      <c r="I215" s="54">
        <v>2</v>
      </c>
      <c r="J215" s="52">
        <v>0</v>
      </c>
      <c r="K215" s="53">
        <v>2</v>
      </c>
      <c r="L215" s="53" t="s">
        <v>28</v>
      </c>
      <c r="M215" s="54">
        <v>2</v>
      </c>
      <c r="N215" s="52">
        <v>0</v>
      </c>
      <c r="O215" s="53">
        <v>2</v>
      </c>
      <c r="P215" s="53" t="s">
        <v>28</v>
      </c>
      <c r="Q215" s="54">
        <v>2</v>
      </c>
      <c r="R215" s="52">
        <v>0</v>
      </c>
      <c r="S215" s="53">
        <v>2</v>
      </c>
      <c r="T215" s="53" t="s">
        <v>28</v>
      </c>
      <c r="U215" s="54">
        <v>2</v>
      </c>
      <c r="V215" s="52">
        <v>0</v>
      </c>
      <c r="W215" s="53">
        <v>2</v>
      </c>
      <c r="X215" s="53" t="s">
        <v>28</v>
      </c>
      <c r="Y215" s="54">
        <v>2</v>
      </c>
      <c r="Z215" s="52">
        <v>0</v>
      </c>
      <c r="AA215" s="53">
        <v>2</v>
      </c>
      <c r="AB215" s="53" t="s">
        <v>28</v>
      </c>
      <c r="AC215" s="54">
        <v>2</v>
      </c>
      <c r="AD215" s="97" t="s">
        <v>49</v>
      </c>
      <c r="AE215" s="140" t="s">
        <v>50</v>
      </c>
    </row>
    <row r="216" spans="1:31" x14ac:dyDescent="0.25">
      <c r="A216" s="69"/>
      <c r="B216" s="77" t="s">
        <v>318</v>
      </c>
      <c r="C216" s="136" t="s">
        <v>86</v>
      </c>
      <c r="D216" s="136" t="s">
        <v>431</v>
      </c>
      <c r="E216" s="51"/>
      <c r="F216" s="52">
        <v>0</v>
      </c>
      <c r="G216" s="53">
        <v>2</v>
      </c>
      <c r="H216" s="53" t="s">
        <v>28</v>
      </c>
      <c r="I216" s="54">
        <v>2</v>
      </c>
      <c r="J216" s="52">
        <v>0</v>
      </c>
      <c r="K216" s="53">
        <v>2</v>
      </c>
      <c r="L216" s="53" t="s">
        <v>28</v>
      </c>
      <c r="M216" s="54">
        <v>2</v>
      </c>
      <c r="N216" s="52">
        <v>0</v>
      </c>
      <c r="O216" s="53">
        <v>2</v>
      </c>
      <c r="P216" s="53" t="s">
        <v>28</v>
      </c>
      <c r="Q216" s="54">
        <v>2</v>
      </c>
      <c r="R216" s="52">
        <v>0</v>
      </c>
      <c r="S216" s="53">
        <v>2</v>
      </c>
      <c r="T216" s="53" t="s">
        <v>28</v>
      </c>
      <c r="U216" s="54">
        <v>2</v>
      </c>
      <c r="V216" s="52">
        <v>0</v>
      </c>
      <c r="W216" s="53">
        <v>2</v>
      </c>
      <c r="X216" s="53" t="s">
        <v>28</v>
      </c>
      <c r="Y216" s="54">
        <v>2</v>
      </c>
      <c r="Z216" s="52">
        <v>0</v>
      </c>
      <c r="AA216" s="53">
        <v>2</v>
      </c>
      <c r="AB216" s="53" t="s">
        <v>28</v>
      </c>
      <c r="AC216" s="54">
        <v>2</v>
      </c>
      <c r="AD216" s="97" t="s">
        <v>49</v>
      </c>
      <c r="AE216" s="140" t="s">
        <v>50</v>
      </c>
    </row>
    <row r="217" spans="1:31" x14ac:dyDescent="0.25">
      <c r="A217" s="69"/>
      <c r="B217" s="77" t="s">
        <v>319</v>
      </c>
      <c r="C217" s="136" t="s">
        <v>87</v>
      </c>
      <c r="D217" s="136" t="s">
        <v>432</v>
      </c>
      <c r="E217" s="51"/>
      <c r="F217" s="52">
        <v>0</v>
      </c>
      <c r="G217" s="53">
        <v>2</v>
      </c>
      <c r="H217" s="53" t="s">
        <v>28</v>
      </c>
      <c r="I217" s="54">
        <v>2</v>
      </c>
      <c r="J217" s="52">
        <v>0</v>
      </c>
      <c r="K217" s="53">
        <v>2</v>
      </c>
      <c r="L217" s="53" t="s">
        <v>28</v>
      </c>
      <c r="M217" s="54">
        <v>2</v>
      </c>
      <c r="N217" s="52">
        <v>0</v>
      </c>
      <c r="O217" s="53">
        <v>2</v>
      </c>
      <c r="P217" s="53" t="s">
        <v>28</v>
      </c>
      <c r="Q217" s="54">
        <v>2</v>
      </c>
      <c r="R217" s="52">
        <v>0</v>
      </c>
      <c r="S217" s="53">
        <v>2</v>
      </c>
      <c r="T217" s="53" t="s">
        <v>28</v>
      </c>
      <c r="U217" s="54">
        <v>2</v>
      </c>
      <c r="V217" s="52">
        <v>0</v>
      </c>
      <c r="W217" s="53">
        <v>2</v>
      </c>
      <c r="X217" s="53" t="s">
        <v>28</v>
      </c>
      <c r="Y217" s="54">
        <v>2</v>
      </c>
      <c r="Z217" s="52">
        <v>0</v>
      </c>
      <c r="AA217" s="53">
        <v>2</v>
      </c>
      <c r="AB217" s="53" t="s">
        <v>28</v>
      </c>
      <c r="AC217" s="54">
        <v>2</v>
      </c>
      <c r="AD217" s="97" t="s">
        <v>49</v>
      </c>
      <c r="AE217" s="140" t="s">
        <v>50</v>
      </c>
    </row>
    <row r="218" spans="1:31" x14ac:dyDescent="0.25">
      <c r="A218" s="69"/>
      <c r="B218" s="77" t="s">
        <v>320</v>
      </c>
      <c r="C218" s="95" t="s">
        <v>88</v>
      </c>
      <c r="D218" s="95" t="s">
        <v>433</v>
      </c>
      <c r="E218" s="51"/>
      <c r="F218" s="52">
        <v>0</v>
      </c>
      <c r="G218" s="53">
        <v>2</v>
      </c>
      <c r="H218" s="53" t="s">
        <v>28</v>
      </c>
      <c r="I218" s="54">
        <v>2</v>
      </c>
      <c r="J218" s="52">
        <v>0</v>
      </c>
      <c r="K218" s="53">
        <v>2</v>
      </c>
      <c r="L218" s="53" t="s">
        <v>28</v>
      </c>
      <c r="M218" s="54">
        <v>2</v>
      </c>
      <c r="N218" s="52">
        <v>0</v>
      </c>
      <c r="O218" s="53">
        <v>2</v>
      </c>
      <c r="P218" s="53" t="s">
        <v>28</v>
      </c>
      <c r="Q218" s="54">
        <v>2</v>
      </c>
      <c r="R218" s="52">
        <v>0</v>
      </c>
      <c r="S218" s="53">
        <v>2</v>
      </c>
      <c r="T218" s="53" t="s">
        <v>28</v>
      </c>
      <c r="U218" s="54">
        <v>2</v>
      </c>
      <c r="V218" s="52">
        <v>0</v>
      </c>
      <c r="W218" s="53">
        <v>2</v>
      </c>
      <c r="X218" s="53" t="s">
        <v>28</v>
      </c>
      <c r="Y218" s="54">
        <v>2</v>
      </c>
      <c r="Z218" s="52">
        <v>0</v>
      </c>
      <c r="AA218" s="53">
        <v>2</v>
      </c>
      <c r="AB218" s="53" t="s">
        <v>28</v>
      </c>
      <c r="AC218" s="54">
        <v>2</v>
      </c>
      <c r="AD218" s="82" t="s">
        <v>49</v>
      </c>
      <c r="AE218" s="83" t="s">
        <v>50</v>
      </c>
    </row>
    <row r="219" spans="1:31" x14ac:dyDescent="0.25">
      <c r="A219" s="69"/>
      <c r="B219" s="77" t="s">
        <v>321</v>
      </c>
      <c r="C219" s="95" t="s">
        <v>181</v>
      </c>
      <c r="D219" s="95" t="s">
        <v>434</v>
      </c>
      <c r="E219" s="51"/>
      <c r="F219" s="52">
        <v>0</v>
      </c>
      <c r="G219" s="53">
        <v>2</v>
      </c>
      <c r="H219" s="53" t="s">
        <v>28</v>
      </c>
      <c r="I219" s="54">
        <v>2</v>
      </c>
      <c r="J219" s="52">
        <v>0</v>
      </c>
      <c r="K219" s="53">
        <v>2</v>
      </c>
      <c r="L219" s="53" t="s">
        <v>28</v>
      </c>
      <c r="M219" s="54">
        <v>2</v>
      </c>
      <c r="N219" s="52">
        <v>0</v>
      </c>
      <c r="O219" s="53">
        <v>2</v>
      </c>
      <c r="P219" s="53" t="s">
        <v>28</v>
      </c>
      <c r="Q219" s="54">
        <v>2</v>
      </c>
      <c r="R219" s="52">
        <v>0</v>
      </c>
      <c r="S219" s="53">
        <v>2</v>
      </c>
      <c r="T219" s="53" t="s">
        <v>28</v>
      </c>
      <c r="U219" s="54">
        <v>2</v>
      </c>
      <c r="V219" s="52">
        <v>0</v>
      </c>
      <c r="W219" s="53">
        <v>2</v>
      </c>
      <c r="X219" s="53" t="s">
        <v>28</v>
      </c>
      <c r="Y219" s="54">
        <v>2</v>
      </c>
      <c r="Z219" s="52">
        <v>0</v>
      </c>
      <c r="AA219" s="53">
        <v>2</v>
      </c>
      <c r="AB219" s="53" t="s">
        <v>28</v>
      </c>
      <c r="AC219" s="54">
        <v>2</v>
      </c>
      <c r="AD219" s="82" t="s">
        <v>49</v>
      </c>
      <c r="AE219" s="83" t="s">
        <v>180</v>
      </c>
    </row>
    <row r="220" spans="1:31" x14ac:dyDescent="0.25">
      <c r="A220" s="69"/>
      <c r="B220" s="77" t="s">
        <v>322</v>
      </c>
      <c r="C220" s="95" t="s">
        <v>182</v>
      </c>
      <c r="D220" s="95" t="s">
        <v>435</v>
      </c>
      <c r="E220" s="51"/>
      <c r="F220" s="52">
        <v>0</v>
      </c>
      <c r="G220" s="53">
        <v>2</v>
      </c>
      <c r="H220" s="53" t="s">
        <v>28</v>
      </c>
      <c r="I220" s="54">
        <v>2</v>
      </c>
      <c r="J220" s="52">
        <v>0</v>
      </c>
      <c r="K220" s="53">
        <v>2</v>
      </c>
      <c r="L220" s="53" t="s">
        <v>28</v>
      </c>
      <c r="M220" s="54">
        <v>2</v>
      </c>
      <c r="N220" s="52">
        <v>0</v>
      </c>
      <c r="O220" s="53">
        <v>2</v>
      </c>
      <c r="P220" s="53" t="s">
        <v>28</v>
      </c>
      <c r="Q220" s="54">
        <v>2</v>
      </c>
      <c r="R220" s="52">
        <v>0</v>
      </c>
      <c r="S220" s="53">
        <v>2</v>
      </c>
      <c r="T220" s="53" t="s">
        <v>28</v>
      </c>
      <c r="U220" s="54">
        <v>2</v>
      </c>
      <c r="V220" s="52">
        <v>0</v>
      </c>
      <c r="W220" s="53">
        <v>2</v>
      </c>
      <c r="X220" s="53" t="s">
        <v>28</v>
      </c>
      <c r="Y220" s="54">
        <v>2</v>
      </c>
      <c r="Z220" s="52">
        <v>0</v>
      </c>
      <c r="AA220" s="53">
        <v>2</v>
      </c>
      <c r="AB220" s="53" t="s">
        <v>28</v>
      </c>
      <c r="AC220" s="54">
        <v>2</v>
      </c>
      <c r="AD220" s="82" t="s">
        <v>49</v>
      </c>
      <c r="AE220" s="83" t="s">
        <v>183</v>
      </c>
    </row>
    <row r="221" spans="1:31" x14ac:dyDescent="0.25">
      <c r="A221" s="69"/>
      <c r="B221" s="77" t="s">
        <v>323</v>
      </c>
      <c r="C221" s="136" t="s">
        <v>82</v>
      </c>
      <c r="D221" s="136" t="s">
        <v>436</v>
      </c>
      <c r="E221" s="51"/>
      <c r="F221" s="52">
        <v>0</v>
      </c>
      <c r="G221" s="53">
        <v>2</v>
      </c>
      <c r="H221" s="53" t="s">
        <v>28</v>
      </c>
      <c r="I221" s="54">
        <v>2</v>
      </c>
      <c r="J221" s="52">
        <v>0</v>
      </c>
      <c r="K221" s="53">
        <v>2</v>
      </c>
      <c r="L221" s="53" t="s">
        <v>28</v>
      </c>
      <c r="M221" s="54">
        <v>2</v>
      </c>
      <c r="N221" s="52">
        <v>0</v>
      </c>
      <c r="O221" s="53">
        <v>2</v>
      </c>
      <c r="P221" s="53" t="s">
        <v>28</v>
      </c>
      <c r="Q221" s="54">
        <v>2</v>
      </c>
      <c r="R221" s="52">
        <v>0</v>
      </c>
      <c r="S221" s="53">
        <v>2</v>
      </c>
      <c r="T221" s="53" t="s">
        <v>28</v>
      </c>
      <c r="U221" s="54">
        <v>2</v>
      </c>
      <c r="V221" s="52">
        <v>0</v>
      </c>
      <c r="W221" s="53">
        <v>2</v>
      </c>
      <c r="X221" s="53" t="s">
        <v>28</v>
      </c>
      <c r="Y221" s="54">
        <v>2</v>
      </c>
      <c r="Z221" s="52">
        <v>0</v>
      </c>
      <c r="AA221" s="53">
        <v>2</v>
      </c>
      <c r="AB221" s="53" t="s">
        <v>28</v>
      </c>
      <c r="AC221" s="54">
        <v>2</v>
      </c>
      <c r="AD221" s="97" t="s">
        <v>43</v>
      </c>
      <c r="AE221" s="76" t="s">
        <v>45</v>
      </c>
    </row>
    <row r="222" spans="1:31" x14ac:dyDescent="0.25">
      <c r="A222" s="69"/>
      <c r="B222" s="77" t="s">
        <v>324</v>
      </c>
      <c r="C222" s="136" t="s">
        <v>184</v>
      </c>
      <c r="D222" s="136" t="s">
        <v>437</v>
      </c>
      <c r="E222" s="51"/>
      <c r="F222" s="52">
        <v>0</v>
      </c>
      <c r="G222" s="53">
        <v>2</v>
      </c>
      <c r="H222" s="53" t="s">
        <v>28</v>
      </c>
      <c r="I222" s="54">
        <v>2</v>
      </c>
      <c r="J222" s="52">
        <v>0</v>
      </c>
      <c r="K222" s="53">
        <v>2</v>
      </c>
      <c r="L222" s="53" t="s">
        <v>28</v>
      </c>
      <c r="M222" s="54">
        <v>2</v>
      </c>
      <c r="N222" s="52">
        <v>0</v>
      </c>
      <c r="O222" s="53">
        <v>2</v>
      </c>
      <c r="P222" s="53" t="s">
        <v>28</v>
      </c>
      <c r="Q222" s="54">
        <v>2</v>
      </c>
      <c r="R222" s="52">
        <v>0</v>
      </c>
      <c r="S222" s="53">
        <v>2</v>
      </c>
      <c r="T222" s="53" t="s">
        <v>28</v>
      </c>
      <c r="U222" s="54">
        <v>2</v>
      </c>
      <c r="V222" s="52">
        <v>0</v>
      </c>
      <c r="W222" s="53">
        <v>2</v>
      </c>
      <c r="X222" s="53" t="s">
        <v>28</v>
      </c>
      <c r="Y222" s="54">
        <v>2</v>
      </c>
      <c r="Z222" s="52">
        <v>0</v>
      </c>
      <c r="AA222" s="53">
        <v>2</v>
      </c>
      <c r="AB222" s="53" t="s">
        <v>28</v>
      </c>
      <c r="AC222" s="54">
        <v>2</v>
      </c>
      <c r="AD222" s="97" t="s">
        <v>43</v>
      </c>
      <c r="AE222" s="97" t="s">
        <v>45</v>
      </c>
    </row>
    <row r="223" spans="1:31" ht="25.5" x14ac:dyDescent="0.25">
      <c r="A223" s="69"/>
      <c r="B223" s="77" t="s">
        <v>325</v>
      </c>
      <c r="C223" s="102" t="s">
        <v>64</v>
      </c>
      <c r="D223" s="102" t="s">
        <v>438</v>
      </c>
      <c r="E223" s="145"/>
      <c r="F223" s="52"/>
      <c r="G223" s="45"/>
      <c r="H223" s="45"/>
      <c r="I223" s="46"/>
      <c r="J223" s="44"/>
      <c r="K223" s="45"/>
      <c r="L223" s="45"/>
      <c r="M223" s="54"/>
      <c r="N223" s="52">
        <v>0</v>
      </c>
      <c r="O223" s="45">
        <v>2</v>
      </c>
      <c r="P223" s="45" t="s">
        <v>28</v>
      </c>
      <c r="Q223" s="46">
        <v>2</v>
      </c>
      <c r="R223" s="44"/>
      <c r="S223" s="45"/>
      <c r="T223" s="45"/>
      <c r="U223" s="54"/>
      <c r="V223" s="44">
        <v>0</v>
      </c>
      <c r="W223" s="45">
        <v>2</v>
      </c>
      <c r="X223" s="53" t="s">
        <v>28</v>
      </c>
      <c r="Y223" s="46">
        <v>2</v>
      </c>
      <c r="Z223" s="44"/>
      <c r="AA223" s="45"/>
      <c r="AB223" s="45"/>
      <c r="AC223" s="46"/>
      <c r="AD223" s="146" t="s">
        <v>38</v>
      </c>
      <c r="AE223" s="83" t="s">
        <v>42</v>
      </c>
    </row>
    <row r="224" spans="1:31" ht="25.5" x14ac:dyDescent="0.25">
      <c r="A224" s="69"/>
      <c r="B224" s="77" t="s">
        <v>326</v>
      </c>
      <c r="C224" s="136" t="s">
        <v>65</v>
      </c>
      <c r="D224" s="136" t="s">
        <v>439</v>
      </c>
      <c r="E224" s="51"/>
      <c r="F224" s="52"/>
      <c r="G224" s="53"/>
      <c r="H224" s="53"/>
      <c r="I224" s="54"/>
      <c r="J224" s="52"/>
      <c r="K224" s="53"/>
      <c r="L224" s="53"/>
      <c r="M224" s="54"/>
      <c r="N224" s="52">
        <v>1</v>
      </c>
      <c r="O224" s="53">
        <v>1</v>
      </c>
      <c r="P224" s="53" t="s">
        <v>28</v>
      </c>
      <c r="Q224" s="54">
        <v>2</v>
      </c>
      <c r="R224" s="52"/>
      <c r="S224" s="53"/>
      <c r="T224" s="53"/>
      <c r="U224" s="54"/>
      <c r="V224" s="52">
        <v>1</v>
      </c>
      <c r="W224" s="53">
        <v>1</v>
      </c>
      <c r="X224" s="53" t="s">
        <v>28</v>
      </c>
      <c r="Y224" s="54">
        <v>2</v>
      </c>
      <c r="Z224" s="52"/>
      <c r="AA224" s="53"/>
      <c r="AB224" s="53"/>
      <c r="AC224" s="54"/>
      <c r="AD224" s="146" t="s">
        <v>38</v>
      </c>
      <c r="AE224" s="140" t="s">
        <v>39</v>
      </c>
    </row>
    <row r="225" spans="1:31" ht="25.5" x14ac:dyDescent="0.25">
      <c r="A225" s="69"/>
      <c r="B225" s="77" t="s">
        <v>327</v>
      </c>
      <c r="C225" s="136" t="s">
        <v>66</v>
      </c>
      <c r="D225" s="181" t="s">
        <v>440</v>
      </c>
      <c r="E225" s="42" t="s">
        <v>65</v>
      </c>
      <c r="F225" s="52"/>
      <c r="G225" s="53"/>
      <c r="H225" s="53"/>
      <c r="I225" s="54"/>
      <c r="J225" s="52"/>
      <c r="K225" s="53"/>
      <c r="L225" s="53"/>
      <c r="M225" s="54"/>
      <c r="N225" s="52"/>
      <c r="O225" s="53"/>
      <c r="P225" s="53"/>
      <c r="Q225" s="54"/>
      <c r="R225" s="52">
        <v>0</v>
      </c>
      <c r="S225" s="53">
        <v>2</v>
      </c>
      <c r="T225" s="53" t="s">
        <v>28</v>
      </c>
      <c r="U225" s="54">
        <v>2</v>
      </c>
      <c r="V225" s="52"/>
      <c r="W225" s="53"/>
      <c r="X225" s="53"/>
      <c r="Y225" s="54"/>
      <c r="Z225" s="52">
        <v>0</v>
      </c>
      <c r="AA225" s="53">
        <v>2</v>
      </c>
      <c r="AB225" s="53" t="s">
        <v>28</v>
      </c>
      <c r="AC225" s="54">
        <v>2</v>
      </c>
      <c r="AD225" s="146" t="s">
        <v>38</v>
      </c>
      <c r="AE225" s="140" t="s">
        <v>39</v>
      </c>
    </row>
    <row r="226" spans="1:31" ht="25.5" x14ac:dyDescent="0.25">
      <c r="A226" s="69"/>
      <c r="B226" s="77" t="s">
        <v>328</v>
      </c>
      <c r="C226" s="136" t="s">
        <v>67</v>
      </c>
      <c r="D226" s="136" t="s">
        <v>441</v>
      </c>
      <c r="E226" s="51"/>
      <c r="F226" s="52"/>
      <c r="G226" s="53"/>
      <c r="H226" s="53"/>
      <c r="I226" s="54"/>
      <c r="J226" s="52"/>
      <c r="K226" s="53"/>
      <c r="L226" s="53"/>
      <c r="M226" s="54"/>
      <c r="N226" s="52">
        <v>1</v>
      </c>
      <c r="O226" s="53">
        <v>1</v>
      </c>
      <c r="P226" s="53" t="s">
        <v>28</v>
      </c>
      <c r="Q226" s="54">
        <v>2</v>
      </c>
      <c r="R226" s="52">
        <v>1</v>
      </c>
      <c r="S226" s="53">
        <v>1</v>
      </c>
      <c r="T226" s="53" t="s">
        <v>28</v>
      </c>
      <c r="U226" s="54">
        <v>2</v>
      </c>
      <c r="V226" s="52">
        <v>1</v>
      </c>
      <c r="W226" s="53">
        <v>1</v>
      </c>
      <c r="X226" s="53" t="s">
        <v>28</v>
      </c>
      <c r="Y226" s="54">
        <v>2</v>
      </c>
      <c r="Z226" s="52">
        <v>1</v>
      </c>
      <c r="AA226" s="53">
        <v>1</v>
      </c>
      <c r="AB226" s="53" t="s">
        <v>28</v>
      </c>
      <c r="AC226" s="54">
        <v>2</v>
      </c>
      <c r="AD226" s="146" t="s">
        <v>38</v>
      </c>
      <c r="AE226" s="140" t="s">
        <v>55</v>
      </c>
    </row>
    <row r="227" spans="1:31" ht="25.5" x14ac:dyDescent="0.25">
      <c r="A227" s="69"/>
      <c r="B227" s="77" t="s">
        <v>329</v>
      </c>
      <c r="C227" s="136" t="s">
        <v>68</v>
      </c>
      <c r="D227" s="136" t="s">
        <v>442</v>
      </c>
      <c r="E227" s="51"/>
      <c r="F227" s="52"/>
      <c r="G227" s="53"/>
      <c r="H227" s="53"/>
      <c r="I227" s="54"/>
      <c r="J227" s="52"/>
      <c r="K227" s="53"/>
      <c r="L227" s="53"/>
      <c r="M227" s="54"/>
      <c r="N227" s="52">
        <v>1</v>
      </c>
      <c r="O227" s="53">
        <v>1</v>
      </c>
      <c r="P227" s="53" t="s">
        <v>28</v>
      </c>
      <c r="Q227" s="54">
        <v>2</v>
      </c>
      <c r="R227" s="52">
        <v>1</v>
      </c>
      <c r="S227" s="53">
        <v>1</v>
      </c>
      <c r="T227" s="53" t="s">
        <v>28</v>
      </c>
      <c r="U227" s="54">
        <v>2</v>
      </c>
      <c r="V227" s="52">
        <v>1</v>
      </c>
      <c r="W227" s="53">
        <v>1</v>
      </c>
      <c r="X227" s="53" t="s">
        <v>28</v>
      </c>
      <c r="Y227" s="54">
        <v>2</v>
      </c>
      <c r="Z227" s="52">
        <v>1</v>
      </c>
      <c r="AA227" s="53">
        <v>1</v>
      </c>
      <c r="AB227" s="53" t="s">
        <v>28</v>
      </c>
      <c r="AC227" s="54">
        <v>2</v>
      </c>
      <c r="AD227" s="146" t="s">
        <v>38</v>
      </c>
      <c r="AE227" s="140" t="s">
        <v>40</v>
      </c>
    </row>
    <row r="228" spans="1:31" ht="25.5" x14ac:dyDescent="0.25">
      <c r="A228" s="69"/>
      <c r="B228" s="77" t="s">
        <v>330</v>
      </c>
      <c r="C228" s="95" t="s">
        <v>69</v>
      </c>
      <c r="D228" s="95" t="s">
        <v>443</v>
      </c>
      <c r="E228" s="51"/>
      <c r="F228" s="52"/>
      <c r="G228" s="53"/>
      <c r="H228" s="53"/>
      <c r="I228" s="54"/>
      <c r="J228" s="52"/>
      <c r="K228" s="53"/>
      <c r="L228" s="53"/>
      <c r="M228" s="54"/>
      <c r="N228" s="52">
        <v>0</v>
      </c>
      <c r="O228" s="53">
        <v>2</v>
      </c>
      <c r="P228" s="53" t="s">
        <v>28</v>
      </c>
      <c r="Q228" s="54">
        <v>2</v>
      </c>
      <c r="R228" s="52">
        <v>0</v>
      </c>
      <c r="S228" s="53">
        <v>2</v>
      </c>
      <c r="T228" s="53" t="s">
        <v>28</v>
      </c>
      <c r="U228" s="54">
        <v>2</v>
      </c>
      <c r="V228" s="52">
        <v>0</v>
      </c>
      <c r="W228" s="53">
        <v>2</v>
      </c>
      <c r="X228" s="53" t="s">
        <v>28</v>
      </c>
      <c r="Y228" s="54">
        <v>2</v>
      </c>
      <c r="Z228" s="52">
        <v>0</v>
      </c>
      <c r="AA228" s="53">
        <v>2</v>
      </c>
      <c r="AB228" s="53" t="s">
        <v>28</v>
      </c>
      <c r="AC228" s="54">
        <v>2</v>
      </c>
      <c r="AD228" s="146" t="s">
        <v>38</v>
      </c>
      <c r="AE228" s="83" t="s">
        <v>41</v>
      </c>
    </row>
    <row r="229" spans="1:31" ht="25.5" x14ac:dyDescent="0.25">
      <c r="A229" s="69"/>
      <c r="B229" s="77" t="s">
        <v>331</v>
      </c>
      <c r="C229" s="95" t="s">
        <v>70</v>
      </c>
      <c r="D229" s="95" t="s">
        <v>444</v>
      </c>
      <c r="E229" s="51"/>
      <c r="F229" s="52"/>
      <c r="G229" s="53"/>
      <c r="H229" s="53"/>
      <c r="I229" s="54"/>
      <c r="J229" s="52"/>
      <c r="K229" s="53"/>
      <c r="L229" s="53"/>
      <c r="M229" s="54"/>
      <c r="N229" s="52">
        <v>1</v>
      </c>
      <c r="O229" s="53">
        <v>1</v>
      </c>
      <c r="P229" s="53" t="s">
        <v>28</v>
      </c>
      <c r="Q229" s="54">
        <v>2</v>
      </c>
      <c r="R229" s="52">
        <v>1</v>
      </c>
      <c r="S229" s="53">
        <v>1</v>
      </c>
      <c r="T229" s="53" t="s">
        <v>28</v>
      </c>
      <c r="U229" s="54">
        <v>2</v>
      </c>
      <c r="V229" s="52">
        <v>1</v>
      </c>
      <c r="W229" s="53">
        <v>1</v>
      </c>
      <c r="X229" s="53" t="s">
        <v>28</v>
      </c>
      <c r="Y229" s="54">
        <v>2</v>
      </c>
      <c r="Z229" s="52">
        <v>1</v>
      </c>
      <c r="AA229" s="53">
        <v>1</v>
      </c>
      <c r="AB229" s="53" t="s">
        <v>28</v>
      </c>
      <c r="AC229" s="54">
        <v>2</v>
      </c>
      <c r="AD229" s="146" t="s">
        <v>38</v>
      </c>
      <c r="AE229" s="140" t="s">
        <v>39</v>
      </c>
    </row>
    <row r="230" spans="1:31" ht="25.5" x14ac:dyDescent="0.25">
      <c r="A230" s="69"/>
      <c r="B230" s="77" t="s">
        <v>332</v>
      </c>
      <c r="C230" s="141" t="s">
        <v>71</v>
      </c>
      <c r="D230" s="141" t="s">
        <v>445</v>
      </c>
      <c r="E230" s="144"/>
      <c r="F230" s="52"/>
      <c r="G230" s="53"/>
      <c r="H230" s="53"/>
      <c r="I230" s="54"/>
      <c r="J230" s="52"/>
      <c r="K230" s="53"/>
      <c r="L230" s="53"/>
      <c r="M230" s="54"/>
      <c r="N230" s="52">
        <v>0</v>
      </c>
      <c r="O230" s="53">
        <v>2</v>
      </c>
      <c r="P230" s="53" t="s">
        <v>28</v>
      </c>
      <c r="Q230" s="54">
        <v>2</v>
      </c>
      <c r="R230" s="52">
        <v>0</v>
      </c>
      <c r="S230" s="53">
        <v>2</v>
      </c>
      <c r="T230" s="53" t="s">
        <v>28</v>
      </c>
      <c r="U230" s="54">
        <v>2</v>
      </c>
      <c r="V230" s="52">
        <v>0</v>
      </c>
      <c r="W230" s="53">
        <v>2</v>
      </c>
      <c r="X230" s="53" t="s">
        <v>28</v>
      </c>
      <c r="Y230" s="54">
        <v>2</v>
      </c>
      <c r="Z230" s="52">
        <v>0</v>
      </c>
      <c r="AA230" s="53">
        <v>2</v>
      </c>
      <c r="AB230" s="53" t="s">
        <v>28</v>
      </c>
      <c r="AC230" s="54">
        <v>2</v>
      </c>
      <c r="AD230" s="146" t="s">
        <v>38</v>
      </c>
      <c r="AE230" s="140" t="s">
        <v>40</v>
      </c>
    </row>
    <row r="231" spans="1:31" x14ac:dyDescent="0.25">
      <c r="A231" s="69"/>
      <c r="B231" s="77" t="s">
        <v>333</v>
      </c>
      <c r="C231" s="136" t="s">
        <v>75</v>
      </c>
      <c r="D231" s="136" t="s">
        <v>446</v>
      </c>
      <c r="E231" s="51"/>
      <c r="F231" s="52"/>
      <c r="G231" s="53"/>
      <c r="H231" s="53"/>
      <c r="I231" s="54"/>
      <c r="J231" s="52"/>
      <c r="K231" s="53"/>
      <c r="L231" s="53"/>
      <c r="M231" s="54"/>
      <c r="N231" s="52">
        <v>1</v>
      </c>
      <c r="O231" s="53">
        <v>1</v>
      </c>
      <c r="P231" s="53" t="s">
        <v>28</v>
      </c>
      <c r="Q231" s="54">
        <v>3</v>
      </c>
      <c r="R231" s="52"/>
      <c r="S231" s="53"/>
      <c r="T231" s="53"/>
      <c r="U231" s="54"/>
      <c r="V231" s="96">
        <v>1</v>
      </c>
      <c r="W231" s="53">
        <v>1</v>
      </c>
      <c r="X231" s="53" t="s">
        <v>28</v>
      </c>
      <c r="Y231" s="54">
        <v>3</v>
      </c>
      <c r="Z231" s="52"/>
      <c r="AA231" s="53"/>
      <c r="AB231" s="53"/>
      <c r="AC231" s="54"/>
      <c r="AD231" s="97" t="s">
        <v>43</v>
      </c>
      <c r="AE231" s="140" t="s">
        <v>48</v>
      </c>
    </row>
    <row r="232" spans="1:31" x14ac:dyDescent="0.25">
      <c r="A232" s="69"/>
      <c r="B232" s="77" t="s">
        <v>334</v>
      </c>
      <c r="C232" s="141" t="s">
        <v>76</v>
      </c>
      <c r="D232" s="141" t="s">
        <v>447</v>
      </c>
      <c r="E232" s="51"/>
      <c r="F232" s="52"/>
      <c r="G232" s="53"/>
      <c r="H232" s="53"/>
      <c r="I232" s="54"/>
      <c r="J232" s="52"/>
      <c r="K232" s="53"/>
      <c r="L232" s="53"/>
      <c r="M232" s="54"/>
      <c r="N232" s="52"/>
      <c r="O232" s="53"/>
      <c r="P232" s="53"/>
      <c r="Q232" s="54"/>
      <c r="R232" s="52">
        <v>1</v>
      </c>
      <c r="S232" s="53">
        <v>2</v>
      </c>
      <c r="T232" s="53" t="s">
        <v>28</v>
      </c>
      <c r="U232" s="54">
        <v>3</v>
      </c>
      <c r="V232" s="52"/>
      <c r="W232" s="53"/>
      <c r="X232" s="53"/>
      <c r="Y232" s="54"/>
      <c r="Z232" s="52">
        <v>1</v>
      </c>
      <c r="AA232" s="53">
        <v>2</v>
      </c>
      <c r="AB232" s="53" t="s">
        <v>28</v>
      </c>
      <c r="AC232" s="54">
        <v>3</v>
      </c>
      <c r="AD232" s="97" t="s">
        <v>43</v>
      </c>
      <c r="AE232" s="140" t="s">
        <v>48</v>
      </c>
    </row>
    <row r="233" spans="1:31" x14ac:dyDescent="0.25">
      <c r="A233" s="69"/>
      <c r="B233" s="77" t="s">
        <v>335</v>
      </c>
      <c r="C233" s="136" t="s">
        <v>77</v>
      </c>
      <c r="D233" s="136" t="s">
        <v>448</v>
      </c>
      <c r="E233" s="51"/>
      <c r="F233" s="52"/>
      <c r="G233" s="53"/>
      <c r="H233" s="53"/>
      <c r="I233" s="54"/>
      <c r="J233" s="52"/>
      <c r="K233" s="53"/>
      <c r="L233" s="53"/>
      <c r="M233" s="54"/>
      <c r="N233" s="52">
        <v>1</v>
      </c>
      <c r="O233" s="53">
        <v>1</v>
      </c>
      <c r="P233" s="53" t="s">
        <v>28</v>
      </c>
      <c r="Q233" s="54">
        <v>3</v>
      </c>
      <c r="R233" s="52"/>
      <c r="S233" s="53"/>
      <c r="T233" s="53"/>
      <c r="U233" s="54"/>
      <c r="V233" s="52">
        <v>1</v>
      </c>
      <c r="W233" s="53">
        <v>1</v>
      </c>
      <c r="X233" s="53" t="s">
        <v>28</v>
      </c>
      <c r="Y233" s="54">
        <v>3</v>
      </c>
      <c r="Z233" s="52"/>
      <c r="AA233" s="53"/>
      <c r="AB233" s="53"/>
      <c r="AC233" s="54"/>
      <c r="AD233" s="82" t="s">
        <v>43</v>
      </c>
      <c r="AE233" s="140" t="s">
        <v>48</v>
      </c>
    </row>
    <row r="234" spans="1:31" x14ac:dyDescent="0.25">
      <c r="A234" s="69"/>
      <c r="B234" s="77" t="s">
        <v>336</v>
      </c>
      <c r="C234" s="136" t="s">
        <v>78</v>
      </c>
      <c r="D234" s="136" t="s">
        <v>449</v>
      </c>
      <c r="E234" s="51"/>
      <c r="F234" s="52"/>
      <c r="G234" s="53"/>
      <c r="H234" s="53"/>
      <c r="I234" s="54"/>
      <c r="J234" s="52"/>
      <c r="K234" s="53"/>
      <c r="L234" s="53"/>
      <c r="M234" s="54"/>
      <c r="N234" s="52"/>
      <c r="O234" s="53"/>
      <c r="P234" s="53"/>
      <c r="Q234" s="54"/>
      <c r="R234" s="52">
        <v>1</v>
      </c>
      <c r="S234" s="53">
        <v>1</v>
      </c>
      <c r="T234" s="53" t="s">
        <v>28</v>
      </c>
      <c r="U234" s="54">
        <v>3</v>
      </c>
      <c r="V234" s="96"/>
      <c r="W234" s="53"/>
      <c r="X234" s="53"/>
      <c r="Y234" s="54"/>
      <c r="Z234" s="52">
        <v>1</v>
      </c>
      <c r="AA234" s="53">
        <v>1</v>
      </c>
      <c r="AB234" s="53" t="s">
        <v>28</v>
      </c>
      <c r="AC234" s="54">
        <v>3</v>
      </c>
      <c r="AD234" s="82" t="s">
        <v>43</v>
      </c>
      <c r="AE234" s="140" t="s">
        <v>48</v>
      </c>
    </row>
    <row r="235" spans="1:31" x14ac:dyDescent="0.25">
      <c r="A235" s="69"/>
      <c r="B235" s="77" t="s">
        <v>337</v>
      </c>
      <c r="C235" s="136" t="s">
        <v>79</v>
      </c>
      <c r="D235" s="136" t="s">
        <v>450</v>
      </c>
      <c r="E235" s="51"/>
      <c r="F235" s="52"/>
      <c r="G235" s="53"/>
      <c r="H235" s="53"/>
      <c r="I235" s="54"/>
      <c r="J235" s="52"/>
      <c r="K235" s="53"/>
      <c r="L235" s="53"/>
      <c r="M235" s="54"/>
      <c r="N235" s="52">
        <v>1</v>
      </c>
      <c r="O235" s="53">
        <v>1</v>
      </c>
      <c r="P235" s="53" t="s">
        <v>28</v>
      </c>
      <c r="Q235" s="54">
        <v>3</v>
      </c>
      <c r="R235" s="52"/>
      <c r="S235" s="53"/>
      <c r="T235" s="53"/>
      <c r="U235" s="54"/>
      <c r="V235" s="96">
        <v>1</v>
      </c>
      <c r="W235" s="53">
        <v>1</v>
      </c>
      <c r="X235" s="53" t="s">
        <v>28</v>
      </c>
      <c r="Y235" s="54">
        <v>3</v>
      </c>
      <c r="Z235" s="52"/>
      <c r="AA235" s="53"/>
      <c r="AB235" s="53"/>
      <c r="AC235" s="54"/>
      <c r="AD235" s="97" t="s">
        <v>43</v>
      </c>
      <c r="AE235" s="140" t="s">
        <v>48</v>
      </c>
    </row>
    <row r="236" spans="1:31" x14ac:dyDescent="0.25">
      <c r="A236" s="69"/>
      <c r="B236" s="77" t="s">
        <v>338</v>
      </c>
      <c r="C236" s="136" t="s">
        <v>80</v>
      </c>
      <c r="D236" s="136" t="s">
        <v>451</v>
      </c>
      <c r="E236" s="51"/>
      <c r="F236" s="96"/>
      <c r="G236" s="53"/>
      <c r="H236" s="53"/>
      <c r="I236" s="54"/>
      <c r="J236" s="52"/>
      <c r="K236" s="53"/>
      <c r="L236" s="53"/>
      <c r="M236" s="54"/>
      <c r="N236" s="52">
        <v>0</v>
      </c>
      <c r="O236" s="53">
        <v>2</v>
      </c>
      <c r="P236" s="53" t="s">
        <v>28</v>
      </c>
      <c r="Q236" s="54">
        <v>2</v>
      </c>
      <c r="R236" s="52">
        <v>0</v>
      </c>
      <c r="S236" s="53">
        <v>2</v>
      </c>
      <c r="T236" s="53" t="s">
        <v>28</v>
      </c>
      <c r="U236" s="54">
        <v>2</v>
      </c>
      <c r="V236" s="52">
        <v>0</v>
      </c>
      <c r="W236" s="53">
        <v>2</v>
      </c>
      <c r="X236" s="53" t="s">
        <v>28</v>
      </c>
      <c r="Y236" s="54">
        <v>2</v>
      </c>
      <c r="Z236" s="52">
        <v>0</v>
      </c>
      <c r="AA236" s="53">
        <v>2</v>
      </c>
      <c r="AB236" s="53" t="s">
        <v>28</v>
      </c>
      <c r="AC236" s="54">
        <v>2</v>
      </c>
      <c r="AD236" s="15" t="s">
        <v>221</v>
      </c>
      <c r="AE236" s="140" t="s">
        <v>81</v>
      </c>
    </row>
    <row r="237" spans="1:31" x14ac:dyDescent="0.25">
      <c r="A237" s="69"/>
      <c r="B237" s="77" t="s">
        <v>339</v>
      </c>
      <c r="C237" s="136" t="s">
        <v>223</v>
      </c>
      <c r="D237" s="136" t="s">
        <v>453</v>
      </c>
      <c r="E237" s="51"/>
      <c r="F237" s="52"/>
      <c r="G237" s="53"/>
      <c r="H237" s="53"/>
      <c r="I237" s="54"/>
      <c r="J237" s="52"/>
      <c r="K237" s="53"/>
      <c r="L237" s="53"/>
      <c r="M237" s="54"/>
      <c r="N237" s="52">
        <v>0</v>
      </c>
      <c r="O237" s="53">
        <v>2</v>
      </c>
      <c r="P237" s="53" t="s">
        <v>28</v>
      </c>
      <c r="Q237" s="54">
        <v>3</v>
      </c>
      <c r="R237" s="52">
        <v>0</v>
      </c>
      <c r="S237" s="53">
        <v>2</v>
      </c>
      <c r="T237" s="53" t="s">
        <v>28</v>
      </c>
      <c r="U237" s="54">
        <v>3</v>
      </c>
      <c r="V237" s="52">
        <v>0</v>
      </c>
      <c r="W237" s="53">
        <v>2</v>
      </c>
      <c r="X237" s="53" t="s">
        <v>28</v>
      </c>
      <c r="Y237" s="54">
        <v>3</v>
      </c>
      <c r="Z237" s="52"/>
      <c r="AA237" s="53"/>
      <c r="AB237" s="53"/>
      <c r="AC237" s="54"/>
      <c r="AD237" s="15" t="s">
        <v>43</v>
      </c>
      <c r="AE237" s="140" t="s">
        <v>185</v>
      </c>
    </row>
    <row r="238" spans="1:31" x14ac:dyDescent="0.25">
      <c r="A238" s="69"/>
      <c r="B238" s="77" t="s">
        <v>340</v>
      </c>
      <c r="C238" s="136" t="s">
        <v>350</v>
      </c>
      <c r="D238" s="136" t="s">
        <v>454</v>
      </c>
      <c r="E238" s="51"/>
      <c r="F238" s="52">
        <v>0</v>
      </c>
      <c r="G238" s="53">
        <v>2</v>
      </c>
      <c r="H238" s="53" t="s">
        <v>28</v>
      </c>
      <c r="I238" s="54">
        <v>2</v>
      </c>
      <c r="J238" s="52">
        <v>0</v>
      </c>
      <c r="K238" s="53">
        <v>2</v>
      </c>
      <c r="L238" s="53" t="s">
        <v>28</v>
      </c>
      <c r="M238" s="54">
        <v>2</v>
      </c>
      <c r="N238" s="52">
        <v>0</v>
      </c>
      <c r="O238" s="53">
        <v>2</v>
      </c>
      <c r="P238" s="53" t="s">
        <v>28</v>
      </c>
      <c r="Q238" s="54">
        <v>2</v>
      </c>
      <c r="R238" s="52">
        <v>0</v>
      </c>
      <c r="S238" s="53">
        <v>2</v>
      </c>
      <c r="T238" s="53" t="s">
        <v>28</v>
      </c>
      <c r="U238" s="54">
        <v>2</v>
      </c>
      <c r="V238" s="52">
        <v>0</v>
      </c>
      <c r="W238" s="53">
        <v>2</v>
      </c>
      <c r="X238" s="53" t="s">
        <v>28</v>
      </c>
      <c r="Y238" s="54">
        <v>2</v>
      </c>
      <c r="Z238" s="52">
        <v>0</v>
      </c>
      <c r="AA238" s="53">
        <v>2</v>
      </c>
      <c r="AB238" s="53" t="s">
        <v>28</v>
      </c>
      <c r="AC238" s="54">
        <v>2</v>
      </c>
      <c r="AD238" s="97" t="s">
        <v>43</v>
      </c>
      <c r="AE238" s="140" t="s">
        <v>185</v>
      </c>
    </row>
    <row r="239" spans="1:31" x14ac:dyDescent="0.25">
      <c r="A239" s="1"/>
      <c r="B239" s="1"/>
      <c r="C239" s="1" t="s">
        <v>89</v>
      </c>
      <c r="D239" s="1"/>
      <c r="E239" s="2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</sheetData>
  <mergeCells count="86">
    <mergeCell ref="A191:AE191"/>
    <mergeCell ref="A160:AE160"/>
    <mergeCell ref="A161:AE161"/>
    <mergeCell ref="A179:AE179"/>
    <mergeCell ref="A180:AE180"/>
    <mergeCell ref="A186:AE186"/>
    <mergeCell ref="A90:AE90"/>
    <mergeCell ref="A107:AE107"/>
    <mergeCell ref="A108:AE108"/>
    <mergeCell ref="A119:AE119"/>
    <mergeCell ref="A114:AE114"/>
    <mergeCell ref="A97:AE97"/>
    <mergeCell ref="A91:AE91"/>
    <mergeCell ref="A198:A200"/>
    <mergeCell ref="A153:AE153"/>
    <mergeCell ref="A167:AE167"/>
    <mergeCell ref="A173:AE173"/>
    <mergeCell ref="R199:S199"/>
    <mergeCell ref="V199:W199"/>
    <mergeCell ref="Z199:AA199"/>
    <mergeCell ref="R198:U198"/>
    <mergeCell ref="V198:Y198"/>
    <mergeCell ref="Z198:AC198"/>
    <mergeCell ref="N198:Q198"/>
    <mergeCell ref="A197:AE197"/>
    <mergeCell ref="B198:B200"/>
    <mergeCell ref="C198:C200"/>
    <mergeCell ref="E198:E200"/>
    <mergeCell ref="F198:I198"/>
    <mergeCell ref="A22:AE22"/>
    <mergeCell ref="A27:AE27"/>
    <mergeCell ref="A30:AE30"/>
    <mergeCell ref="A33:AE33"/>
    <mergeCell ref="A101:AE101"/>
    <mergeCell ref="A55:AE55"/>
    <mergeCell ref="A59:AE59"/>
    <mergeCell ref="A77:AE77"/>
    <mergeCell ref="A83:AE83"/>
    <mergeCell ref="A89:AE89"/>
    <mergeCell ref="A63:AE63"/>
    <mergeCell ref="A69:AE69"/>
    <mergeCell ref="A43:AE43"/>
    <mergeCell ref="A36:AE36"/>
    <mergeCell ref="A39:AE39"/>
    <mergeCell ref="A46:AE46"/>
    <mergeCell ref="A136:AE136"/>
    <mergeCell ref="A149:AE149"/>
    <mergeCell ref="A124:AE124"/>
    <mergeCell ref="A125:AE125"/>
    <mergeCell ref="A131:AE131"/>
    <mergeCell ref="A142:AE142"/>
    <mergeCell ref="A143:AE143"/>
    <mergeCell ref="J198:M198"/>
    <mergeCell ref="AE198:AE200"/>
    <mergeCell ref="F199:G199"/>
    <mergeCell ref="J199:K199"/>
    <mergeCell ref="N199:O199"/>
    <mergeCell ref="AD198:AD200"/>
    <mergeCell ref="AD17:AD19"/>
    <mergeCell ref="AE17:AE19"/>
    <mergeCell ref="F18:G18"/>
    <mergeCell ref="J18:K18"/>
    <mergeCell ref="N18:O18"/>
    <mergeCell ref="R18:S18"/>
    <mergeCell ref="V18:W18"/>
    <mergeCell ref="Z18:AA18"/>
    <mergeCell ref="J17:M17"/>
    <mergeCell ref="N17:Q17"/>
    <mergeCell ref="R17:U17"/>
    <mergeCell ref="V17:Y17"/>
    <mergeCell ref="A21:AE21"/>
    <mergeCell ref="A51:AE51"/>
    <mergeCell ref="A1:AE1"/>
    <mergeCell ref="A2:AE2"/>
    <mergeCell ref="A3:AE3"/>
    <mergeCell ref="A4:AE4"/>
    <mergeCell ref="A5:AE5"/>
    <mergeCell ref="A17:A19"/>
    <mergeCell ref="B17:B19"/>
    <mergeCell ref="C17:C19"/>
    <mergeCell ref="E17:E19"/>
    <mergeCell ref="F17:I17"/>
    <mergeCell ref="Z17:AC17"/>
    <mergeCell ref="A25:AE25"/>
    <mergeCell ref="A20:AE20"/>
    <mergeCell ref="A42:AE42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2BNOP17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Káplár Klaudia</dc:creator>
  <cp:lastModifiedBy>Ambrus Zoltán</cp:lastModifiedBy>
  <cp:lastPrinted>2017-05-12T10:04:09Z</cp:lastPrinted>
  <dcterms:created xsi:type="dcterms:W3CDTF">2017-02-27T09:25:39Z</dcterms:created>
  <dcterms:modified xsi:type="dcterms:W3CDTF">2017-08-03T15:02:08Z</dcterms:modified>
</cp:coreProperties>
</file>